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Ts3200d40e\region3\れじおん送付用資料一式\"/>
    </mc:Choice>
  </mc:AlternateContent>
  <xr:revisionPtr revIDLastSave="0" documentId="13_ncr:1_{F47D67A1-EEB7-4989-B66F-8967D8AB51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中和申込書" sheetId="9" r:id="rId1"/>
    <sheet name="あいうえお" sheetId="4" r:id="rId2"/>
    <sheet name="かき" sheetId="5" r:id="rId3"/>
    <sheet name="くけ" sheetId="6" r:id="rId4"/>
    <sheet name="こさし" sheetId="7" r:id="rId5"/>
    <sheet name="データ" sheetId="8" state="hidden" r:id="rId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0" i="6" l="1"/>
  <c r="I32" i="7"/>
  <c r="I41" i="5"/>
  <c r="I46" i="5"/>
  <c r="I45" i="5"/>
  <c r="K44" i="5"/>
  <c r="I44" i="5"/>
  <c r="I43" i="5"/>
  <c r="I42" i="5"/>
  <c r="I40" i="4"/>
  <c r="K22" i="4"/>
  <c r="K23" i="4"/>
  <c r="K24" i="4"/>
  <c r="K25" i="4"/>
  <c r="K26" i="4"/>
  <c r="K27" i="4"/>
  <c r="K50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K46" i="4"/>
  <c r="K18" i="4"/>
  <c r="K7" i="4"/>
  <c r="K8" i="4"/>
  <c r="K9" i="4"/>
  <c r="K10" i="4"/>
  <c r="K11" i="4"/>
  <c r="K12" i="4"/>
  <c r="K13" i="4"/>
  <c r="K14" i="4"/>
  <c r="K15" i="4"/>
  <c r="K16" i="4"/>
  <c r="K17" i="4"/>
  <c r="K19" i="4"/>
  <c r="K49" i="4"/>
  <c r="E23" i="4"/>
  <c r="E24" i="4"/>
  <c r="E25" i="4"/>
  <c r="E26" i="4"/>
  <c r="E27" i="4"/>
  <c r="E28" i="4"/>
  <c r="E29" i="4"/>
  <c r="E30" i="4"/>
  <c r="E31" i="4"/>
  <c r="E32" i="4"/>
  <c r="E33" i="4"/>
  <c r="K47" i="4"/>
  <c r="E36" i="4"/>
  <c r="E37" i="4"/>
  <c r="E38" i="4"/>
  <c r="E39" i="4"/>
  <c r="E40" i="4"/>
  <c r="E41" i="4"/>
  <c r="E42" i="4"/>
  <c r="E43" i="4"/>
  <c r="E44" i="4"/>
  <c r="K48" i="4"/>
  <c r="K51" i="4"/>
  <c r="E7" i="7"/>
  <c r="E8" i="7"/>
  <c r="E9" i="7"/>
  <c r="E10" i="7"/>
  <c r="E11" i="7"/>
  <c r="E12" i="7"/>
  <c r="E13" i="7"/>
  <c r="E14" i="7"/>
  <c r="E15" i="7"/>
  <c r="E16" i="7"/>
  <c r="K40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K41" i="7"/>
  <c r="E39" i="7"/>
  <c r="E40" i="7"/>
  <c r="E41" i="7"/>
  <c r="E42" i="7"/>
  <c r="E43" i="7"/>
  <c r="E44" i="7"/>
  <c r="K42" i="7"/>
  <c r="K43" i="7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4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K47" i="6"/>
  <c r="K48" i="6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5" i="5"/>
  <c r="K53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7" i="5"/>
  <c r="K52" i="5"/>
  <c r="K54" i="5"/>
  <c r="K44" i="7"/>
  <c r="D20" i="9"/>
  <c r="D23" i="9"/>
  <c r="D24" i="9"/>
  <c r="D21" i="9"/>
  <c r="D22" i="9"/>
  <c r="D25" i="9"/>
  <c r="D26" i="9"/>
  <c r="D28" i="9"/>
  <c r="D27" i="9"/>
  <c r="D29" i="9"/>
  <c r="D30" i="9"/>
  <c r="D31" i="9"/>
  <c r="D32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I30" i="7"/>
  <c r="I35" i="7"/>
  <c r="I34" i="7"/>
  <c r="K33" i="7"/>
  <c r="I33" i="7"/>
  <c r="I31" i="7"/>
  <c r="I42" i="6"/>
  <c r="I41" i="6"/>
  <c r="K40" i="6"/>
  <c r="I39" i="6"/>
  <c r="I38" i="6"/>
  <c r="I37" i="6"/>
  <c r="I51" i="4"/>
  <c r="I48" i="4"/>
  <c r="I47" i="4"/>
  <c r="I46" i="4"/>
  <c r="I42" i="4"/>
  <c r="I41" i="4"/>
  <c r="K40" i="4"/>
  <c r="I39" i="4"/>
  <c r="I37" i="4"/>
  <c r="I38" i="4"/>
  <c r="I27" i="4"/>
  <c r="E51" i="5"/>
  <c r="E52" i="5"/>
  <c r="E53" i="5"/>
  <c r="E54" i="5"/>
  <c r="K52" i="4"/>
  <c r="C20" i="4"/>
  <c r="C33" i="4"/>
  <c r="C44" i="4"/>
  <c r="I19" i="4"/>
  <c r="I49" i="4"/>
  <c r="I50" i="4"/>
  <c r="I27" i="5"/>
  <c r="I52" i="5"/>
  <c r="C55" i="5"/>
  <c r="I53" i="5"/>
  <c r="I54" i="5"/>
  <c r="I24" i="6"/>
  <c r="I46" i="6"/>
  <c r="C43" i="6"/>
  <c r="I47" i="6"/>
  <c r="I48" i="6"/>
  <c r="C16" i="7"/>
  <c r="I40" i="7"/>
  <c r="C36" i="7"/>
  <c r="I41" i="7"/>
  <c r="C44" i="7"/>
  <c r="I42" i="7"/>
  <c r="I43" i="7"/>
  <c r="I52" i="4"/>
  <c r="K55" i="5"/>
  <c r="I55" i="5"/>
  <c r="K49" i="6"/>
  <c r="I49" i="6"/>
  <c r="I44" i="7"/>
</calcChain>
</file>

<file path=xl/sharedStrings.xml><?xml version="1.0" encoding="utf-8"?>
<sst xmlns="http://schemas.openxmlformats.org/spreadsheetml/2006/main" count="616" uniqueCount="519">
  <si>
    <t>新賀町東</t>
    <rPh sb="0" eb="1">
      <t>シン</t>
    </rPh>
    <rPh sb="1" eb="2">
      <t>ガ</t>
    </rPh>
    <rPh sb="2" eb="3">
      <t>チョウ</t>
    </rPh>
    <rPh sb="3" eb="4">
      <t>ヒガシ</t>
    </rPh>
    <phoneticPr fontId="1"/>
  </si>
  <si>
    <t>い-6</t>
  </si>
  <si>
    <t>い-7</t>
  </si>
  <si>
    <t>い-9</t>
  </si>
  <si>
    <t>神楽1・2丁目</t>
    <rPh sb="0" eb="1">
      <t>カミ</t>
    </rPh>
    <rPh sb="1" eb="2">
      <t>ガク</t>
    </rPh>
    <rPh sb="5" eb="7">
      <t>チョウメ</t>
    </rPh>
    <phoneticPr fontId="1"/>
  </si>
  <si>
    <t>橘町</t>
    <rPh sb="0" eb="1">
      <t>タチバナ</t>
    </rPh>
    <rPh sb="1" eb="2">
      <t>チョウ</t>
    </rPh>
    <phoneticPr fontId="1"/>
  </si>
  <si>
    <t>大中</t>
    <rPh sb="0" eb="1">
      <t>ダイ</t>
    </rPh>
    <rPh sb="1" eb="2">
      <t>チュウ</t>
    </rPh>
    <phoneticPr fontId="1"/>
  </si>
  <si>
    <t>日之出町・日之出町東本町</t>
    <rPh sb="0" eb="3">
      <t>ヒノデ</t>
    </rPh>
    <rPh sb="3" eb="4">
      <t>チョウ</t>
    </rPh>
    <rPh sb="5" eb="8">
      <t>ヒノデ</t>
    </rPh>
    <rPh sb="8" eb="9">
      <t>チョウ</t>
    </rPh>
    <rPh sb="9" eb="10">
      <t>ヒガシ</t>
    </rPh>
    <rPh sb="10" eb="12">
      <t>ホンマチ</t>
    </rPh>
    <phoneticPr fontId="1"/>
  </si>
  <si>
    <t>幸町</t>
    <rPh sb="0" eb="1">
      <t>サイワ</t>
    </rPh>
    <rPh sb="1" eb="2">
      <t>チョウ</t>
    </rPh>
    <phoneticPr fontId="1"/>
  </si>
  <si>
    <t>大東町・三和町</t>
    <rPh sb="0" eb="2">
      <t>ダイトウ</t>
    </rPh>
    <rPh sb="2" eb="3">
      <t>チョウ</t>
    </rPh>
    <rPh sb="4" eb="6">
      <t>サンワ</t>
    </rPh>
    <rPh sb="6" eb="7">
      <t>チョウ</t>
    </rPh>
    <phoneticPr fontId="1"/>
  </si>
  <si>
    <t>北本町・高砂町</t>
    <rPh sb="0" eb="1">
      <t>キタ</t>
    </rPh>
    <rPh sb="1" eb="3">
      <t>ホンマチ</t>
    </rPh>
    <rPh sb="4" eb="6">
      <t>タカサゴ</t>
    </rPh>
    <rPh sb="6" eb="7">
      <t>チョウ</t>
    </rPh>
    <phoneticPr fontId="1"/>
  </si>
  <si>
    <t>本郷町・永和町</t>
    <rPh sb="0" eb="2">
      <t>ホンゴウ</t>
    </rPh>
    <rPh sb="2" eb="3">
      <t>チョウ</t>
    </rPh>
    <rPh sb="4" eb="6">
      <t>エイワ</t>
    </rPh>
    <rPh sb="6" eb="7">
      <t>チョウ</t>
    </rPh>
    <phoneticPr fontId="1"/>
  </si>
  <si>
    <t>片塩町</t>
    <rPh sb="0" eb="1">
      <t>カタ</t>
    </rPh>
    <rPh sb="1" eb="2">
      <t>シオ</t>
    </rPh>
    <rPh sb="2" eb="3">
      <t>チョウ</t>
    </rPh>
    <phoneticPr fontId="1"/>
  </si>
  <si>
    <t>旭南町・中今里町</t>
    <rPh sb="0" eb="1">
      <t>アサヒ</t>
    </rPh>
    <rPh sb="1" eb="2">
      <t>ミナミ</t>
    </rPh>
    <rPh sb="2" eb="3">
      <t>チョウ</t>
    </rPh>
    <rPh sb="4" eb="5">
      <t>ナカ</t>
    </rPh>
    <rPh sb="5" eb="6">
      <t>イマ</t>
    </rPh>
    <rPh sb="6" eb="7">
      <t>サト</t>
    </rPh>
    <rPh sb="7" eb="8">
      <t>チョウ</t>
    </rPh>
    <phoneticPr fontId="1"/>
  </si>
  <si>
    <t>旭北町</t>
    <rPh sb="0" eb="1">
      <t>アサヒ</t>
    </rPh>
    <rPh sb="1" eb="2">
      <t>キタ</t>
    </rPh>
    <rPh sb="2" eb="3">
      <t>チョウ</t>
    </rPh>
    <phoneticPr fontId="1"/>
  </si>
  <si>
    <t>南今里町・東三倉堂町</t>
    <rPh sb="0" eb="1">
      <t>ミナミ</t>
    </rPh>
    <rPh sb="1" eb="2">
      <t>イマ</t>
    </rPh>
    <rPh sb="2" eb="3">
      <t>サト</t>
    </rPh>
    <rPh sb="3" eb="4">
      <t>チョウ</t>
    </rPh>
    <rPh sb="5" eb="6">
      <t>ヒガシ</t>
    </rPh>
    <rPh sb="6" eb="7">
      <t>ミ</t>
    </rPh>
    <rPh sb="7" eb="8">
      <t>クラ</t>
    </rPh>
    <rPh sb="8" eb="9">
      <t>ドウ</t>
    </rPh>
    <rPh sb="9" eb="10">
      <t>チョウ</t>
    </rPh>
    <phoneticPr fontId="1"/>
  </si>
  <si>
    <t>西三倉堂町</t>
    <rPh sb="0" eb="1">
      <t>ニシ</t>
    </rPh>
    <rPh sb="1" eb="3">
      <t>ミクラ</t>
    </rPh>
    <rPh sb="3" eb="4">
      <t>ドウ</t>
    </rPh>
    <rPh sb="4" eb="5">
      <t>チョウ</t>
    </rPh>
    <phoneticPr fontId="1"/>
  </si>
  <si>
    <t>春日町</t>
    <rPh sb="0" eb="2">
      <t>カスガ</t>
    </rPh>
    <rPh sb="2" eb="3">
      <t>チョウ</t>
    </rPh>
    <phoneticPr fontId="1"/>
  </si>
  <si>
    <t>昭和町</t>
    <rPh sb="0" eb="2">
      <t>ショウワ</t>
    </rPh>
    <rPh sb="2" eb="3">
      <t>チョウ</t>
    </rPh>
    <phoneticPr fontId="1"/>
  </si>
  <si>
    <t>曙町</t>
    <rPh sb="0" eb="1">
      <t>アケボノ</t>
    </rPh>
    <rPh sb="1" eb="2">
      <t>チョウ</t>
    </rPh>
    <phoneticPr fontId="1"/>
  </si>
  <si>
    <t>No.</t>
    <phoneticPr fontId="1"/>
  </si>
  <si>
    <t>さ-9</t>
  </si>
  <si>
    <t>さ-11</t>
  </si>
  <si>
    <t>さ-12</t>
  </si>
  <si>
    <t>し　田原本町ブロック</t>
    <rPh sb="2" eb="4">
      <t>タワラ</t>
    </rPh>
    <rPh sb="4" eb="6">
      <t>モトマチ</t>
    </rPh>
    <phoneticPr fontId="1"/>
  </si>
  <si>
    <t>天理駅北</t>
    <rPh sb="0" eb="3">
      <t>テンリエキ</t>
    </rPh>
    <rPh sb="3" eb="4">
      <t>キタ</t>
    </rPh>
    <phoneticPr fontId="1"/>
  </si>
  <si>
    <t>天理駅西</t>
    <rPh sb="0" eb="3">
      <t>テンリエキ</t>
    </rPh>
    <rPh sb="3" eb="4">
      <t>ニシ</t>
    </rPh>
    <phoneticPr fontId="1"/>
  </si>
  <si>
    <t>天理駅東</t>
    <rPh sb="0" eb="3">
      <t>テンリエキ</t>
    </rPh>
    <rPh sb="3" eb="4">
      <t>ヒガシ</t>
    </rPh>
    <phoneticPr fontId="1"/>
  </si>
  <si>
    <t>天理駅南</t>
    <rPh sb="0" eb="3">
      <t>テンリエキ</t>
    </rPh>
    <rPh sb="3" eb="4">
      <t>ミナミ</t>
    </rPh>
    <phoneticPr fontId="1"/>
  </si>
  <si>
    <t>前栽駅北</t>
    <rPh sb="0" eb="2">
      <t>センザイ</t>
    </rPh>
    <rPh sb="2" eb="3">
      <t>エキ</t>
    </rPh>
    <rPh sb="3" eb="4">
      <t>キタ</t>
    </rPh>
    <phoneticPr fontId="1"/>
  </si>
  <si>
    <t>前栽駅東</t>
    <rPh sb="0" eb="2">
      <t>センザイ</t>
    </rPh>
    <rPh sb="2" eb="3">
      <t>エキ</t>
    </rPh>
    <rPh sb="3" eb="4">
      <t>ヒガシ</t>
    </rPh>
    <phoneticPr fontId="1"/>
  </si>
  <si>
    <t>田原本駅南</t>
    <rPh sb="0" eb="2">
      <t>タワラ</t>
    </rPh>
    <rPh sb="2" eb="3">
      <t>モト</t>
    </rPh>
    <rPh sb="3" eb="4">
      <t>エキ</t>
    </rPh>
    <rPh sb="4" eb="5">
      <t>ミナミ</t>
    </rPh>
    <phoneticPr fontId="1"/>
  </si>
  <si>
    <t>上中・今泉</t>
    <rPh sb="0" eb="1">
      <t>ウエ</t>
    </rPh>
    <rPh sb="1" eb="2">
      <t>ナカ</t>
    </rPh>
    <rPh sb="3" eb="4">
      <t>イマ</t>
    </rPh>
    <rPh sb="4" eb="5">
      <t>イズミ</t>
    </rPh>
    <phoneticPr fontId="1"/>
  </si>
  <si>
    <t>旭ヶ丘1丁目</t>
    <rPh sb="0" eb="1">
      <t>アサヒ</t>
    </rPh>
    <rPh sb="2" eb="3">
      <t>オカ</t>
    </rPh>
    <rPh sb="4" eb="6">
      <t>チョウメ</t>
    </rPh>
    <phoneticPr fontId="1"/>
  </si>
  <si>
    <t>白鳳台</t>
    <rPh sb="0" eb="1">
      <t>シロ</t>
    </rPh>
    <rPh sb="1" eb="2">
      <t>オオトリ</t>
    </rPh>
    <rPh sb="2" eb="3">
      <t>ダイ</t>
    </rPh>
    <phoneticPr fontId="1"/>
  </si>
  <si>
    <t>旭ヶ丘2丁目</t>
    <rPh sb="0" eb="1">
      <t>アサヒ</t>
    </rPh>
    <rPh sb="2" eb="3">
      <t>オカ</t>
    </rPh>
    <rPh sb="4" eb="6">
      <t>チョウメ</t>
    </rPh>
    <phoneticPr fontId="1"/>
  </si>
  <si>
    <t>旭ヶ丘3丁目</t>
    <rPh sb="0" eb="1">
      <t>アサヒ</t>
    </rPh>
    <rPh sb="2" eb="3">
      <t>オカ</t>
    </rPh>
    <rPh sb="4" eb="6">
      <t>チョウメ</t>
    </rPh>
    <phoneticPr fontId="1"/>
  </si>
  <si>
    <t>旭ヶ丘4丁目</t>
    <rPh sb="0" eb="1">
      <t>アサヒ</t>
    </rPh>
    <rPh sb="2" eb="3">
      <t>オカ</t>
    </rPh>
    <rPh sb="4" eb="6">
      <t>チョウメ</t>
    </rPh>
    <phoneticPr fontId="1"/>
  </si>
  <si>
    <t>旭ヶ丘5丁目</t>
    <rPh sb="0" eb="1">
      <t>アサヒ</t>
    </rPh>
    <rPh sb="2" eb="3">
      <t>オカ</t>
    </rPh>
    <rPh sb="4" eb="6">
      <t>チョウメ</t>
    </rPh>
    <phoneticPr fontId="1"/>
  </si>
  <si>
    <t>関屋北2・3丁目</t>
    <rPh sb="0" eb="2">
      <t>セキヤ</t>
    </rPh>
    <rPh sb="2" eb="3">
      <t>キタ</t>
    </rPh>
    <rPh sb="6" eb="8">
      <t>チョウメ</t>
    </rPh>
    <phoneticPr fontId="1"/>
  </si>
  <si>
    <t>関屋北4・5丁目</t>
    <rPh sb="0" eb="2">
      <t>セキヤ</t>
    </rPh>
    <rPh sb="2" eb="3">
      <t>キタ</t>
    </rPh>
    <rPh sb="6" eb="8">
      <t>チョウメ</t>
    </rPh>
    <phoneticPr fontId="1"/>
  </si>
  <si>
    <t>関屋北6丁目</t>
    <rPh sb="0" eb="2">
      <t>セキヤ</t>
    </rPh>
    <rPh sb="2" eb="3">
      <t>キタ</t>
    </rPh>
    <rPh sb="4" eb="6">
      <t>チョウメ</t>
    </rPh>
    <phoneticPr fontId="1"/>
  </si>
  <si>
    <t>関屋北7丁目</t>
    <rPh sb="0" eb="2">
      <t>セキヤ</t>
    </rPh>
    <rPh sb="2" eb="3">
      <t>キタ</t>
    </rPh>
    <rPh sb="4" eb="6">
      <t>チョウメ</t>
    </rPh>
    <phoneticPr fontId="1"/>
  </si>
  <si>
    <t>北今市6・7丁目</t>
    <rPh sb="0" eb="1">
      <t>キタ</t>
    </rPh>
    <rPh sb="1" eb="2">
      <t>イマ</t>
    </rPh>
    <rPh sb="2" eb="3">
      <t>イチ</t>
    </rPh>
    <rPh sb="6" eb="8">
      <t>チョウメ</t>
    </rPh>
    <phoneticPr fontId="1"/>
  </si>
  <si>
    <t>北今市3・4丁目</t>
    <rPh sb="0" eb="1">
      <t>キタ</t>
    </rPh>
    <rPh sb="1" eb="2">
      <t>イマ</t>
    </rPh>
    <rPh sb="2" eb="3">
      <t>イチ</t>
    </rPh>
    <rPh sb="6" eb="8">
      <t>チョウメ</t>
    </rPh>
    <phoneticPr fontId="1"/>
  </si>
  <si>
    <t>JR香芝駅西</t>
    <rPh sb="2" eb="4">
      <t>カシバ</t>
    </rPh>
    <rPh sb="4" eb="5">
      <t>エキ</t>
    </rPh>
    <rPh sb="5" eb="6">
      <t>ニシ</t>
    </rPh>
    <phoneticPr fontId="1"/>
  </si>
  <si>
    <t>営業担当者</t>
    <rPh sb="0" eb="2">
      <t>エイギョウ</t>
    </rPh>
    <rPh sb="2" eb="5">
      <t>タントウシャ</t>
    </rPh>
    <phoneticPr fontId="1"/>
  </si>
  <si>
    <t>平賀太</t>
    <rPh sb="0" eb="2">
      <t>ヒラガ</t>
    </rPh>
    <rPh sb="2" eb="3">
      <t>フトシ</t>
    </rPh>
    <phoneticPr fontId="1"/>
  </si>
  <si>
    <t>平賀まゆみ</t>
    <rPh sb="0" eb="2">
      <t>ヒラガ</t>
    </rPh>
    <phoneticPr fontId="1"/>
  </si>
  <si>
    <t>村山巴紀</t>
    <rPh sb="0" eb="2">
      <t>ムラヤマ</t>
    </rPh>
    <rPh sb="2" eb="3">
      <t>トモエ</t>
    </rPh>
    <rPh sb="3" eb="4">
      <t>ノリ</t>
    </rPh>
    <phoneticPr fontId="1"/>
  </si>
  <si>
    <t>中曽司町２</t>
    <rPh sb="0" eb="1">
      <t>ナカ</t>
    </rPh>
    <rPh sb="1" eb="2">
      <t>ソ</t>
    </rPh>
    <rPh sb="2" eb="3">
      <t>シ</t>
    </rPh>
    <rPh sb="3" eb="4">
      <t>チョウ</t>
    </rPh>
    <phoneticPr fontId="1"/>
  </si>
  <si>
    <t>勢野北２～５丁目（イーストヒルズ）</t>
    <rPh sb="0" eb="2">
      <t>セヤ</t>
    </rPh>
    <rPh sb="2" eb="3">
      <t>キタ</t>
    </rPh>
    <rPh sb="6" eb="8">
      <t>チョウメ</t>
    </rPh>
    <phoneticPr fontId="1"/>
  </si>
  <si>
    <t>王寺１～３丁目</t>
    <rPh sb="0" eb="2">
      <t>オウジ</t>
    </rPh>
    <rPh sb="5" eb="7">
      <t>チョウメ</t>
    </rPh>
    <phoneticPr fontId="1"/>
  </si>
  <si>
    <t>畠田３～４丁目</t>
    <rPh sb="0" eb="2">
      <t>ハタダ</t>
    </rPh>
    <rPh sb="5" eb="7">
      <t>チョウメ</t>
    </rPh>
    <phoneticPr fontId="1"/>
  </si>
  <si>
    <t>畠田５～６丁目</t>
    <rPh sb="0" eb="2">
      <t>ハタダ</t>
    </rPh>
    <rPh sb="5" eb="7">
      <t>チョウメ</t>
    </rPh>
    <phoneticPr fontId="1"/>
  </si>
  <si>
    <t>星和台１丁目</t>
    <rPh sb="0" eb="2">
      <t>セイワ</t>
    </rPh>
    <rPh sb="2" eb="3">
      <t>ダイ</t>
    </rPh>
    <rPh sb="4" eb="6">
      <t>チョウメ</t>
    </rPh>
    <phoneticPr fontId="1"/>
  </si>
  <si>
    <t>星和台２丁目</t>
    <rPh sb="0" eb="2">
      <t>セイワ</t>
    </rPh>
    <rPh sb="2" eb="3">
      <t>ダイ</t>
    </rPh>
    <rPh sb="4" eb="6">
      <t>チョウメ</t>
    </rPh>
    <phoneticPr fontId="1"/>
  </si>
  <si>
    <t>葛本町南東</t>
    <rPh sb="0" eb="2">
      <t>クズモト</t>
    </rPh>
    <rPh sb="2" eb="3">
      <t>マチ</t>
    </rPh>
    <rPh sb="3" eb="5">
      <t>ナントウ</t>
    </rPh>
    <phoneticPr fontId="1"/>
  </si>
  <si>
    <t>常盤町</t>
    <rPh sb="0" eb="1">
      <t>ツネ</t>
    </rPh>
    <rPh sb="1" eb="2">
      <t>バン</t>
    </rPh>
    <rPh sb="2" eb="3">
      <t>チョウ</t>
    </rPh>
    <phoneticPr fontId="1"/>
  </si>
  <si>
    <t>醍醐町西</t>
    <rPh sb="0" eb="1">
      <t>ダイ</t>
    </rPh>
    <rPh sb="1" eb="2">
      <t>ゴ</t>
    </rPh>
    <rPh sb="2" eb="3">
      <t>チョウ</t>
    </rPh>
    <rPh sb="3" eb="4">
      <t>ニシ</t>
    </rPh>
    <phoneticPr fontId="1"/>
  </si>
  <si>
    <t>今井町1～4</t>
    <rPh sb="0" eb="2">
      <t>イマイ</t>
    </rPh>
    <rPh sb="2" eb="3">
      <t>チョウ</t>
    </rPh>
    <phoneticPr fontId="1"/>
  </si>
  <si>
    <t>け-30</t>
  </si>
  <si>
    <t>け-31</t>
  </si>
  <si>
    <t>け-32</t>
  </si>
  <si>
    <t>け-33</t>
  </si>
  <si>
    <t>け-35</t>
    <phoneticPr fontId="1"/>
  </si>
  <si>
    <t>け-36</t>
  </si>
  <si>
    <t>け-37</t>
  </si>
  <si>
    <t>け-38</t>
  </si>
  <si>
    <t>上中　穴虫</t>
    <rPh sb="0" eb="2">
      <t>ウエナカ</t>
    </rPh>
    <rPh sb="3" eb="4">
      <t>アナ</t>
    </rPh>
    <rPh sb="4" eb="5">
      <t>ムシ</t>
    </rPh>
    <phoneticPr fontId="1"/>
  </si>
  <si>
    <t>狐威　良福寺</t>
    <rPh sb="0" eb="1">
      <t>キツネ</t>
    </rPh>
    <rPh sb="1" eb="2">
      <t>イ</t>
    </rPh>
    <rPh sb="3" eb="4">
      <t>リョウ</t>
    </rPh>
    <rPh sb="4" eb="5">
      <t>フク</t>
    </rPh>
    <rPh sb="5" eb="6">
      <t>テラ</t>
    </rPh>
    <phoneticPr fontId="1"/>
  </si>
  <si>
    <t>北和</t>
    <rPh sb="0" eb="2">
      <t>ホクワ</t>
    </rPh>
    <phoneticPr fontId="1"/>
  </si>
  <si>
    <t>中和</t>
    <rPh sb="0" eb="2">
      <t>チュウワ</t>
    </rPh>
    <phoneticPr fontId="1"/>
  </si>
  <si>
    <t>西真美ヶ丘1丁目</t>
    <rPh sb="0" eb="1">
      <t>ニシ</t>
    </rPh>
    <rPh sb="1" eb="3">
      <t>マミ</t>
    </rPh>
    <rPh sb="4" eb="5">
      <t>オカ</t>
    </rPh>
    <rPh sb="6" eb="8">
      <t>チョウメ</t>
    </rPh>
    <phoneticPr fontId="1"/>
  </si>
  <si>
    <t>真美ヶ丘5丁目</t>
    <rPh sb="0" eb="2">
      <t>マミ</t>
    </rPh>
    <rPh sb="3" eb="4">
      <t>オカ</t>
    </rPh>
    <rPh sb="5" eb="7">
      <t>チョウメ</t>
    </rPh>
    <phoneticPr fontId="1"/>
  </si>
  <si>
    <t>真美ヶ丘6丁目</t>
    <rPh sb="0" eb="2">
      <t>マミ</t>
    </rPh>
    <rPh sb="3" eb="4">
      <t>オカ</t>
    </rPh>
    <rPh sb="5" eb="7">
      <t>チョウメ</t>
    </rPh>
    <phoneticPr fontId="1"/>
  </si>
  <si>
    <t>真美ヶ丘7丁目</t>
    <rPh sb="0" eb="2">
      <t>マミ</t>
    </rPh>
    <rPh sb="3" eb="4">
      <t>オカ</t>
    </rPh>
    <rPh sb="5" eb="7">
      <t>チョウメ</t>
    </rPh>
    <phoneticPr fontId="1"/>
  </si>
  <si>
    <t>真美ヶ丘1・2丁目</t>
    <rPh sb="0" eb="2">
      <t>マミ</t>
    </rPh>
    <rPh sb="3" eb="4">
      <t>オカ</t>
    </rPh>
    <rPh sb="7" eb="9">
      <t>チョウメ</t>
    </rPh>
    <phoneticPr fontId="1"/>
  </si>
  <si>
    <t>真美ヶ丘3・4丁目</t>
    <rPh sb="0" eb="2">
      <t>マミ</t>
    </rPh>
    <rPh sb="3" eb="4">
      <t>オカ</t>
    </rPh>
    <rPh sb="7" eb="9">
      <t>チョウメ</t>
    </rPh>
    <phoneticPr fontId="1"/>
  </si>
  <si>
    <t>五位堂1・2丁目</t>
    <rPh sb="0" eb="1">
      <t>ゴ</t>
    </rPh>
    <rPh sb="1" eb="2">
      <t>イ</t>
    </rPh>
    <rPh sb="2" eb="3">
      <t>ドウ</t>
    </rPh>
    <rPh sb="6" eb="8">
      <t>チョウメ</t>
    </rPh>
    <phoneticPr fontId="1"/>
  </si>
  <si>
    <t>く　大和高田市ブロック</t>
    <rPh sb="2" eb="4">
      <t>ヤマト</t>
    </rPh>
    <rPh sb="4" eb="6">
      <t>タカダ</t>
    </rPh>
    <rPh sb="6" eb="7">
      <t>シ</t>
    </rPh>
    <phoneticPr fontId="1"/>
  </si>
  <si>
    <t>く　大和高田市エリア</t>
    <rPh sb="2" eb="4">
      <t>ヤマト</t>
    </rPh>
    <rPh sb="4" eb="6">
      <t>タカダ</t>
    </rPh>
    <rPh sb="6" eb="7">
      <t>シ</t>
    </rPh>
    <phoneticPr fontId="1"/>
  </si>
  <si>
    <t>け　香芝市ブロック</t>
    <rPh sb="2" eb="5">
      <t>カシバシ</t>
    </rPh>
    <phoneticPr fontId="1"/>
  </si>
  <si>
    <t>け-2</t>
    <phoneticPr fontId="1"/>
  </si>
  <si>
    <t>け-3</t>
  </si>
  <si>
    <t>け-4</t>
  </si>
  <si>
    <t>け-5</t>
  </si>
  <si>
    <t>け-6</t>
  </si>
  <si>
    <t>け-7</t>
  </si>
  <si>
    <t>け-8</t>
  </si>
  <si>
    <t>け-9</t>
  </si>
  <si>
    <t>け-10</t>
  </si>
  <si>
    <t>け-11</t>
  </si>
  <si>
    <t>け-12</t>
  </si>
  <si>
    <t>け-13</t>
  </si>
  <si>
    <t>け-14</t>
  </si>
  <si>
    <t>け-15</t>
  </si>
  <si>
    <t>け-16</t>
  </si>
  <si>
    <t>け-17</t>
  </si>
  <si>
    <t>け-18</t>
  </si>
  <si>
    <t>け-19</t>
  </si>
  <si>
    <t>け-20</t>
  </si>
  <si>
    <t>け-21</t>
  </si>
  <si>
    <t>け-22</t>
  </si>
  <si>
    <t>け-23</t>
  </si>
  <si>
    <t>け-24</t>
  </si>
  <si>
    <t>け-25</t>
  </si>
  <si>
    <t>け-26</t>
  </si>
  <si>
    <t>け-27</t>
  </si>
  <si>
    <t>け-28</t>
  </si>
  <si>
    <t>け-29</t>
  </si>
  <si>
    <t>く-3</t>
  </si>
  <si>
    <t>く-4</t>
  </si>
  <si>
    <t>く-5</t>
  </si>
  <si>
    <t>く-6</t>
  </si>
  <si>
    <t>く-7</t>
  </si>
  <si>
    <t>く-8</t>
  </si>
  <si>
    <t>く-9</t>
  </si>
  <si>
    <t>く-10</t>
  </si>
  <si>
    <t>く-11</t>
  </si>
  <si>
    <t>く-12</t>
  </si>
  <si>
    <t>く-13</t>
  </si>
  <si>
    <t>く-14</t>
  </si>
  <si>
    <t>く-15</t>
  </si>
  <si>
    <t>く-16</t>
  </si>
  <si>
    <t>く-17</t>
  </si>
  <si>
    <t>く-18</t>
  </si>
  <si>
    <t>く-19</t>
  </si>
  <si>
    <t>け　香芝市エリア</t>
    <rPh sb="2" eb="5">
      <t>カシバシ</t>
    </rPh>
    <phoneticPr fontId="1"/>
  </si>
  <si>
    <t>く・け　総部数　</t>
    <rPh sb="4" eb="5">
      <t>ソウ</t>
    </rPh>
    <rPh sb="5" eb="7">
      <t>ブスウ</t>
    </rPh>
    <phoneticPr fontId="1"/>
  </si>
  <si>
    <t>こ　天理市ブロック</t>
  </si>
  <si>
    <t>こ　天理市ブロック</t>
    <rPh sb="2" eb="5">
      <t>テンリシ</t>
    </rPh>
    <phoneticPr fontId="1"/>
  </si>
  <si>
    <t>さ　三郷町・斑鳩町ブロック</t>
  </si>
  <si>
    <t>れじおんポスティングエリア別部数表（桜井市・橿原市エリア）</t>
    <rPh sb="18" eb="21">
      <t>サクライシ</t>
    </rPh>
    <rPh sb="22" eb="25">
      <t>カシハラシ</t>
    </rPh>
    <phoneticPr fontId="1"/>
  </si>
  <si>
    <t>き-1</t>
    <phoneticPr fontId="1"/>
  </si>
  <si>
    <t>き-2</t>
    <phoneticPr fontId="1"/>
  </si>
  <si>
    <t>き-3</t>
  </si>
  <si>
    <t>き-4</t>
  </si>
  <si>
    <t>き-5</t>
  </si>
  <si>
    <t>き-6</t>
  </si>
  <si>
    <t>き-7</t>
  </si>
  <si>
    <t>き-8</t>
  </si>
  <si>
    <t>き-9</t>
  </si>
  <si>
    <t>き-10</t>
  </si>
  <si>
    <t>き-11</t>
  </si>
  <si>
    <t>き-12</t>
  </si>
  <si>
    <t>き-13</t>
  </si>
  <si>
    <t>き-14</t>
  </si>
  <si>
    <t>き-15</t>
  </si>
  <si>
    <t>き-16</t>
  </si>
  <si>
    <t>き-17</t>
  </si>
  <si>
    <t>き-18</t>
  </si>
  <si>
    <t>き-19</t>
  </si>
  <si>
    <t>き-20</t>
  </si>
  <si>
    <t>き-21</t>
  </si>
  <si>
    <t>き-22</t>
  </si>
  <si>
    <t>き-23</t>
  </si>
  <si>
    <t>き-24</t>
  </si>
  <si>
    <t>き-25</t>
  </si>
  <si>
    <t>き-26</t>
  </si>
  <si>
    <t>き-27</t>
  </si>
  <si>
    <t>き-28</t>
  </si>
  <si>
    <t>き-29</t>
  </si>
  <si>
    <t>き-30</t>
  </si>
  <si>
    <t>き-31</t>
  </si>
  <si>
    <t>き-32</t>
  </si>
  <si>
    <t>五位堂3丁目</t>
    <rPh sb="0" eb="1">
      <t>ゴ</t>
    </rPh>
    <rPh sb="1" eb="2">
      <t>イ</t>
    </rPh>
    <rPh sb="2" eb="3">
      <t>ドウ</t>
    </rPh>
    <rPh sb="4" eb="6">
      <t>チョウメ</t>
    </rPh>
    <phoneticPr fontId="1"/>
  </si>
  <si>
    <t>五位堂駅北</t>
    <rPh sb="0" eb="1">
      <t>ゴ</t>
    </rPh>
    <rPh sb="1" eb="2">
      <t>イ</t>
    </rPh>
    <rPh sb="2" eb="3">
      <t>ドウ</t>
    </rPh>
    <rPh sb="3" eb="4">
      <t>エキ</t>
    </rPh>
    <rPh sb="4" eb="5">
      <t>キタ</t>
    </rPh>
    <phoneticPr fontId="1"/>
  </si>
  <si>
    <t>お客様合計</t>
    <rPh sb="1" eb="3">
      <t>キャクサマ</t>
    </rPh>
    <rPh sb="3" eb="5">
      <t>ゴウケイ</t>
    </rPh>
    <phoneticPr fontId="1"/>
  </si>
  <si>
    <t>あ-1</t>
    <phoneticPr fontId="1"/>
  </si>
  <si>
    <t>あ-4</t>
  </si>
  <si>
    <t>あ-5</t>
  </si>
  <si>
    <t>あ-6</t>
  </si>
  <si>
    <t>あ-7</t>
  </si>
  <si>
    <t>あ-8</t>
  </si>
  <si>
    <t>あ-9</t>
  </si>
  <si>
    <t>あ-10</t>
  </si>
  <si>
    <t>あ-11</t>
  </si>
  <si>
    <t>あ 王寺町ブロック</t>
    <rPh sb="2" eb="3">
      <t>オウ</t>
    </rPh>
    <rPh sb="3" eb="4">
      <t>テラ</t>
    </rPh>
    <rPh sb="4" eb="5">
      <t>チョウ</t>
    </rPh>
    <phoneticPr fontId="1"/>
  </si>
  <si>
    <t>い-1</t>
    <phoneticPr fontId="1"/>
  </si>
  <si>
    <t>い-2</t>
    <phoneticPr fontId="1"/>
  </si>
  <si>
    <t>い-3</t>
  </si>
  <si>
    <t>い-4</t>
  </si>
  <si>
    <t>い-5</t>
  </si>
  <si>
    <t>高塚台２丁目</t>
    <rPh sb="0" eb="1">
      <t>タカ</t>
    </rPh>
    <rPh sb="1" eb="2">
      <t>ツカ</t>
    </rPh>
    <rPh sb="2" eb="3">
      <t>ダイ</t>
    </rPh>
    <rPh sb="4" eb="6">
      <t>チョウメ</t>
    </rPh>
    <phoneticPr fontId="1"/>
  </si>
  <si>
    <t>い 河合町ブロック</t>
    <rPh sb="2" eb="4">
      <t>カワイ</t>
    </rPh>
    <rPh sb="4" eb="5">
      <t>チョウ</t>
    </rPh>
    <phoneticPr fontId="1"/>
  </si>
  <si>
    <t>う 上牧町ブロック</t>
    <rPh sb="2" eb="4">
      <t>カンマキ</t>
    </rPh>
    <rPh sb="4" eb="5">
      <t>チョウ</t>
    </rPh>
    <phoneticPr fontId="1"/>
  </si>
  <si>
    <t>う-1</t>
    <phoneticPr fontId="1"/>
  </si>
  <si>
    <t>う-2</t>
    <phoneticPr fontId="1"/>
  </si>
  <si>
    <t>う-3</t>
  </si>
  <si>
    <t>き-33</t>
  </si>
  <si>
    <t>き-34</t>
  </si>
  <si>
    <t>き-35</t>
  </si>
  <si>
    <t>あ　王寺町ブロック</t>
  </si>
  <si>
    <t>い　河合町ブロック</t>
  </si>
  <si>
    <t>う　上牧町ブロック</t>
  </si>
  <si>
    <t>え 広陵町ブロック</t>
  </si>
  <si>
    <t>お 葛城市ブロック</t>
  </si>
  <si>
    <t>き　橿原市ブロック</t>
  </si>
  <si>
    <t>か　桜井市ブロック</t>
  </si>
  <si>
    <t>け　香芝市ブロック</t>
  </si>
  <si>
    <t>く　大和高田市ブロック</t>
  </si>
  <si>
    <t>内本町・大中東・南</t>
    <rPh sb="0" eb="1">
      <t>ウチ</t>
    </rPh>
    <rPh sb="1" eb="3">
      <t>ホンマチ</t>
    </rPh>
    <rPh sb="4" eb="5">
      <t>ダイ</t>
    </rPh>
    <rPh sb="5" eb="6">
      <t>チュウ</t>
    </rPh>
    <rPh sb="6" eb="7">
      <t>ヒガシ</t>
    </rPh>
    <rPh sb="8" eb="9">
      <t>ミナミ</t>
    </rPh>
    <phoneticPr fontId="1"/>
  </si>
  <si>
    <t>No.</t>
    <phoneticPr fontId="1"/>
  </si>
  <si>
    <t>き-45</t>
  </si>
  <si>
    <t>き-47</t>
  </si>
  <si>
    <t>き-48</t>
  </si>
  <si>
    <t>き-49</t>
  </si>
  <si>
    <t>き-53</t>
  </si>
  <si>
    <t>さ　三郷町・斑鳩町ブロック</t>
    <rPh sb="2" eb="3">
      <t>サン</t>
    </rPh>
    <rPh sb="3" eb="4">
      <t>ゴウ</t>
    </rPh>
    <rPh sb="4" eb="5">
      <t>チョウ</t>
    </rPh>
    <rPh sb="6" eb="8">
      <t>イカルガ</t>
    </rPh>
    <rPh sb="8" eb="9">
      <t>チョウ</t>
    </rPh>
    <phoneticPr fontId="1"/>
  </si>
  <si>
    <t>こ　天理市エリア</t>
    <rPh sb="2" eb="5">
      <t>テンリシ</t>
    </rPh>
    <phoneticPr fontId="1"/>
  </si>
  <si>
    <t>さ　三郷町・斑鳩町エリア</t>
    <rPh sb="2" eb="3">
      <t>サン</t>
    </rPh>
    <rPh sb="3" eb="4">
      <t>ゴウ</t>
    </rPh>
    <rPh sb="4" eb="5">
      <t>チョウ</t>
    </rPh>
    <rPh sb="6" eb="8">
      <t>イカルガ</t>
    </rPh>
    <rPh sb="8" eb="9">
      <t>チョウ</t>
    </rPh>
    <phoneticPr fontId="1"/>
  </si>
  <si>
    <t>こ-1</t>
    <phoneticPr fontId="1"/>
  </si>
  <si>
    <t>こ-2</t>
    <phoneticPr fontId="1"/>
  </si>
  <si>
    <t>こ-3</t>
  </si>
  <si>
    <t>こ-4</t>
  </si>
  <si>
    <t>こ-5</t>
  </si>
  <si>
    <t>こ-7</t>
  </si>
  <si>
    <t>さ-2</t>
    <phoneticPr fontId="1"/>
  </si>
  <si>
    <t>さ-3</t>
  </si>
  <si>
    <t>さ-6</t>
  </si>
  <si>
    <t>さ-7</t>
  </si>
  <si>
    <t>さ-8</t>
  </si>
  <si>
    <t>石原田町</t>
    <rPh sb="0" eb="1">
      <t>イシ</t>
    </rPh>
    <rPh sb="1" eb="3">
      <t>ハラダ</t>
    </rPh>
    <rPh sb="3" eb="4">
      <t>チョウ</t>
    </rPh>
    <phoneticPr fontId="1"/>
  </si>
  <si>
    <t>南八木町</t>
    <rPh sb="0" eb="1">
      <t>ミナミ</t>
    </rPh>
    <rPh sb="1" eb="3">
      <t>ヤギ</t>
    </rPh>
    <rPh sb="3" eb="4">
      <t>チョウ</t>
    </rPh>
    <phoneticPr fontId="1"/>
  </si>
  <si>
    <t>土橋町南</t>
    <rPh sb="0" eb="2">
      <t>ドバシ</t>
    </rPh>
    <rPh sb="2" eb="3">
      <t>チョウ</t>
    </rPh>
    <rPh sb="3" eb="4">
      <t>ミナミ</t>
    </rPh>
    <phoneticPr fontId="1"/>
  </si>
  <si>
    <t>土橋町北</t>
    <rPh sb="0" eb="2">
      <t>ドバシ</t>
    </rPh>
    <rPh sb="2" eb="3">
      <t>チョウ</t>
    </rPh>
    <rPh sb="3" eb="4">
      <t>キタ</t>
    </rPh>
    <phoneticPr fontId="1"/>
  </si>
  <si>
    <t>曽我町</t>
    <rPh sb="0" eb="2">
      <t>ソガ</t>
    </rPh>
    <rPh sb="2" eb="3">
      <t>チョウ</t>
    </rPh>
    <phoneticPr fontId="1"/>
  </si>
  <si>
    <t>北妙法寺町</t>
    <rPh sb="0" eb="1">
      <t>キタ</t>
    </rPh>
    <rPh sb="1" eb="4">
      <t>ミョウホウジ</t>
    </rPh>
    <rPh sb="4" eb="5">
      <t>チョウ</t>
    </rPh>
    <phoneticPr fontId="1"/>
  </si>
  <si>
    <t>曲川町</t>
    <rPh sb="0" eb="1">
      <t>マ</t>
    </rPh>
    <rPh sb="1" eb="2">
      <t>カワ</t>
    </rPh>
    <rPh sb="2" eb="3">
      <t>チョウ</t>
    </rPh>
    <phoneticPr fontId="1"/>
  </si>
  <si>
    <t>縄手町</t>
    <rPh sb="0" eb="1">
      <t>ナワ</t>
    </rPh>
    <rPh sb="1" eb="2">
      <t>テ</t>
    </rPh>
    <rPh sb="2" eb="3">
      <t>チョウ</t>
    </rPh>
    <phoneticPr fontId="1"/>
  </si>
  <si>
    <t>四分町</t>
    <rPh sb="0" eb="2">
      <t>ヨンフン</t>
    </rPh>
    <rPh sb="2" eb="3">
      <t>チョウ</t>
    </rPh>
    <phoneticPr fontId="1"/>
  </si>
  <si>
    <t>四条町・大久保町</t>
    <rPh sb="0" eb="2">
      <t>シジョウ</t>
    </rPh>
    <rPh sb="2" eb="3">
      <t>チョウ</t>
    </rPh>
    <rPh sb="4" eb="7">
      <t>オオクボ</t>
    </rPh>
    <rPh sb="7" eb="8">
      <t>チョウ</t>
    </rPh>
    <phoneticPr fontId="1"/>
  </si>
  <si>
    <t>畝傍御陵前駅前</t>
    <rPh sb="0" eb="2">
      <t>ウネビ</t>
    </rPh>
    <rPh sb="2" eb="5">
      <t>ゴリョウマエ</t>
    </rPh>
    <rPh sb="5" eb="6">
      <t>エキ</t>
    </rPh>
    <rPh sb="6" eb="7">
      <t>マエ</t>
    </rPh>
    <phoneticPr fontId="1"/>
  </si>
  <si>
    <t>栄和町</t>
    <rPh sb="0" eb="1">
      <t>サカ</t>
    </rPh>
    <rPh sb="1" eb="2">
      <t>ワ</t>
    </rPh>
    <rPh sb="2" eb="3">
      <t>チョウ</t>
    </rPh>
    <phoneticPr fontId="1"/>
  </si>
  <si>
    <t>あ　王寺町エリア</t>
    <rPh sb="2" eb="3">
      <t>オウ</t>
    </rPh>
    <rPh sb="3" eb="4">
      <t>ジ</t>
    </rPh>
    <rPh sb="4" eb="5">
      <t>チョウ</t>
    </rPh>
    <phoneticPr fontId="1"/>
  </si>
  <si>
    <t>い　河合町エリア</t>
    <rPh sb="2" eb="4">
      <t>カワイ</t>
    </rPh>
    <rPh sb="4" eb="5">
      <t>チョウ</t>
    </rPh>
    <phoneticPr fontId="1"/>
  </si>
  <si>
    <t>う　上牧町エリア</t>
    <rPh sb="2" eb="4">
      <t>カンマキ</t>
    </rPh>
    <rPh sb="4" eb="5">
      <t>チョウ</t>
    </rPh>
    <phoneticPr fontId="1"/>
  </si>
  <si>
    <t>え　広陵町エリア</t>
    <rPh sb="2" eb="4">
      <t>コウリョウ</t>
    </rPh>
    <rPh sb="4" eb="5">
      <t>チョウ</t>
    </rPh>
    <phoneticPr fontId="1"/>
  </si>
  <si>
    <t>お　葛城市エリア</t>
    <rPh sb="2" eb="5">
      <t>カツラギシ</t>
    </rPh>
    <phoneticPr fontId="1"/>
  </si>
  <si>
    <t>あ・い・う・え・お　総部数　</t>
    <rPh sb="10" eb="11">
      <t>ソウ</t>
    </rPh>
    <rPh sb="11" eb="13">
      <t>ブスウ</t>
    </rPh>
    <phoneticPr fontId="1"/>
  </si>
  <si>
    <t>本町１～２丁目</t>
    <rPh sb="0" eb="2">
      <t>ホンマチ</t>
    </rPh>
    <rPh sb="5" eb="7">
      <t>チョウメ</t>
    </rPh>
    <phoneticPr fontId="1"/>
  </si>
  <si>
    <t>本町４～５丁目</t>
    <rPh sb="0" eb="2">
      <t>ホンマチ</t>
    </rPh>
    <rPh sb="5" eb="7">
      <t>チョウメ</t>
    </rPh>
    <phoneticPr fontId="1"/>
  </si>
  <si>
    <t>元町１・２丁目</t>
    <rPh sb="0" eb="1">
      <t>モト</t>
    </rPh>
    <rPh sb="1" eb="2">
      <t>マチ</t>
    </rPh>
    <rPh sb="5" eb="7">
      <t>チョウメ</t>
    </rPh>
    <phoneticPr fontId="1"/>
  </si>
  <si>
    <t>舟戸１・２丁目</t>
    <rPh sb="0" eb="1">
      <t>フナ</t>
    </rPh>
    <rPh sb="1" eb="2">
      <t>ト</t>
    </rPh>
    <rPh sb="5" eb="7">
      <t>チョウメ</t>
    </rPh>
    <phoneticPr fontId="1"/>
  </si>
  <si>
    <t>久度１・２丁目</t>
    <rPh sb="0" eb="1">
      <t>ヒサ</t>
    </rPh>
    <rPh sb="1" eb="2">
      <t>ド</t>
    </rPh>
    <rPh sb="5" eb="7">
      <t>チョウメ</t>
    </rPh>
    <phoneticPr fontId="1"/>
  </si>
  <si>
    <t>久度３～５丁目</t>
    <rPh sb="0" eb="1">
      <t>ヒサ</t>
    </rPh>
    <rPh sb="1" eb="2">
      <t>ド</t>
    </rPh>
    <rPh sb="5" eb="7">
      <t>チョウメ</t>
    </rPh>
    <phoneticPr fontId="1"/>
  </si>
  <si>
    <t>明神１・２丁目・太子１丁目</t>
    <rPh sb="0" eb="2">
      <t>ミョウジン</t>
    </rPh>
    <rPh sb="5" eb="7">
      <t>チョウメ</t>
    </rPh>
    <rPh sb="8" eb="10">
      <t>タイシ</t>
    </rPh>
    <rPh sb="11" eb="13">
      <t>チョウメ</t>
    </rPh>
    <phoneticPr fontId="1"/>
  </si>
  <si>
    <t>明神３・４丁目・太子３丁目</t>
    <rPh sb="0" eb="2">
      <t>ミョウジン</t>
    </rPh>
    <rPh sb="5" eb="7">
      <t>チョウメ</t>
    </rPh>
    <rPh sb="8" eb="10">
      <t>タイシ</t>
    </rPh>
    <rPh sb="11" eb="13">
      <t>チョウメ</t>
    </rPh>
    <phoneticPr fontId="1"/>
  </si>
  <si>
    <t>新賀町南</t>
    <rPh sb="0" eb="1">
      <t>シン</t>
    </rPh>
    <rPh sb="1" eb="2">
      <t>ガ</t>
    </rPh>
    <rPh sb="2" eb="3">
      <t>チョウ</t>
    </rPh>
    <rPh sb="3" eb="4">
      <t>ミナミ</t>
    </rPh>
    <phoneticPr fontId="1"/>
  </si>
  <si>
    <t>新ノ口町</t>
    <rPh sb="0" eb="1">
      <t>シン</t>
    </rPh>
    <rPh sb="2" eb="3">
      <t>クチ</t>
    </rPh>
    <rPh sb="3" eb="4">
      <t>チョウ</t>
    </rPh>
    <phoneticPr fontId="1"/>
  </si>
  <si>
    <t>内膳町４丁目</t>
    <rPh sb="0" eb="1">
      <t>ナイ</t>
    </rPh>
    <rPh sb="1" eb="2">
      <t>ゼン</t>
    </rPh>
    <rPh sb="2" eb="3">
      <t>チョウ</t>
    </rPh>
    <rPh sb="4" eb="6">
      <t>チョウメ</t>
    </rPh>
    <phoneticPr fontId="1"/>
  </si>
  <si>
    <t>内膳町５丁目</t>
    <rPh sb="0" eb="1">
      <t>ナイ</t>
    </rPh>
    <rPh sb="1" eb="2">
      <t>ゼン</t>
    </rPh>
    <rPh sb="2" eb="3">
      <t>チョウ</t>
    </rPh>
    <rPh sb="4" eb="6">
      <t>チョウメ</t>
    </rPh>
    <phoneticPr fontId="1"/>
  </si>
  <si>
    <t>内膳町２・３丁目</t>
    <rPh sb="0" eb="1">
      <t>ナイ</t>
    </rPh>
    <rPh sb="1" eb="2">
      <t>ゼン</t>
    </rPh>
    <rPh sb="2" eb="3">
      <t>チョウ</t>
    </rPh>
    <rPh sb="6" eb="8">
      <t>チョウメ</t>
    </rPh>
    <phoneticPr fontId="1"/>
  </si>
  <si>
    <t>内膳町１丁目</t>
    <rPh sb="0" eb="3">
      <t>ナイゼンチョウ</t>
    </rPh>
    <rPh sb="4" eb="6">
      <t>チョウメ</t>
    </rPh>
    <phoneticPr fontId="1"/>
  </si>
  <si>
    <t>八木町・北八木町</t>
    <rPh sb="0" eb="2">
      <t>ヤギ</t>
    </rPh>
    <rPh sb="2" eb="3">
      <t>チョウ</t>
    </rPh>
    <rPh sb="4" eb="5">
      <t>キタ</t>
    </rPh>
    <rPh sb="5" eb="7">
      <t>ヤギ</t>
    </rPh>
    <rPh sb="7" eb="8">
      <t>チョウ</t>
    </rPh>
    <phoneticPr fontId="1"/>
  </si>
  <si>
    <t>三室１・２丁目</t>
    <rPh sb="0" eb="2">
      <t>ミムロ</t>
    </rPh>
    <rPh sb="5" eb="7">
      <t>チョウメ</t>
    </rPh>
    <phoneticPr fontId="1"/>
  </si>
  <si>
    <t>醍醐町東</t>
    <rPh sb="0" eb="1">
      <t>ダイ</t>
    </rPh>
    <rPh sb="1" eb="2">
      <t>ゴ</t>
    </rPh>
    <rPh sb="2" eb="3">
      <t>チョウ</t>
    </rPh>
    <rPh sb="3" eb="4">
      <t>ヒガシ</t>
    </rPh>
    <phoneticPr fontId="1"/>
  </si>
  <si>
    <t>山之坊町</t>
    <rPh sb="0" eb="1">
      <t>ヤマ</t>
    </rPh>
    <rPh sb="1" eb="2">
      <t>ノ</t>
    </rPh>
    <rPh sb="2" eb="3">
      <t>ボウ</t>
    </rPh>
    <rPh sb="3" eb="4">
      <t>チョウ</t>
    </rPh>
    <phoneticPr fontId="1"/>
  </si>
  <si>
    <t>野田愛乃</t>
    <rPh sb="0" eb="2">
      <t>ノダ</t>
    </rPh>
    <rPh sb="2" eb="3">
      <t>アイ</t>
    </rPh>
    <rPh sb="3" eb="4">
      <t>ノ</t>
    </rPh>
    <phoneticPr fontId="1"/>
  </si>
  <si>
    <t>中田千晴</t>
    <rPh sb="0" eb="2">
      <t>ナカタ</t>
    </rPh>
    <rPh sb="2" eb="4">
      <t>チハル</t>
    </rPh>
    <phoneticPr fontId="1"/>
  </si>
  <si>
    <t>中山台１～２丁目</t>
    <rPh sb="0" eb="2">
      <t>ナカヤマ</t>
    </rPh>
    <rPh sb="2" eb="3">
      <t>ダイ</t>
    </rPh>
    <rPh sb="6" eb="8">
      <t>チョウメ</t>
    </rPh>
    <phoneticPr fontId="1"/>
  </si>
  <si>
    <t>大輪田</t>
    <rPh sb="0" eb="1">
      <t>オオ</t>
    </rPh>
    <rPh sb="1" eb="2">
      <t>ワ</t>
    </rPh>
    <rPh sb="2" eb="3">
      <t>タ</t>
    </rPh>
    <phoneticPr fontId="1"/>
  </si>
  <si>
    <t>下田西4丁目</t>
    <rPh sb="0" eb="2">
      <t>シモダ</t>
    </rPh>
    <rPh sb="2" eb="3">
      <t>ニシ</t>
    </rPh>
    <rPh sb="4" eb="6">
      <t>チョウメ</t>
    </rPh>
    <phoneticPr fontId="1"/>
  </si>
  <si>
    <t>西真美ヶ丘2丁目</t>
    <rPh sb="0" eb="1">
      <t>ニシ</t>
    </rPh>
    <rPh sb="1" eb="3">
      <t>マミ</t>
    </rPh>
    <rPh sb="4" eb="5">
      <t>オカ</t>
    </rPh>
    <rPh sb="6" eb="8">
      <t>チョウメ</t>
    </rPh>
    <phoneticPr fontId="1"/>
  </si>
  <si>
    <t>西真美ヶ丘3丁目</t>
    <rPh sb="0" eb="1">
      <t>ニシ</t>
    </rPh>
    <rPh sb="1" eb="3">
      <t>マミ</t>
    </rPh>
    <rPh sb="4" eb="5">
      <t>オカ</t>
    </rPh>
    <rPh sb="6" eb="8">
      <t>チョウメ</t>
    </rPh>
    <phoneticPr fontId="1"/>
  </si>
  <si>
    <t>橿原神宮前東</t>
    <rPh sb="0" eb="2">
      <t>カシハラ</t>
    </rPh>
    <rPh sb="2" eb="4">
      <t>ジングウ</t>
    </rPh>
    <rPh sb="4" eb="5">
      <t>マエ</t>
    </rPh>
    <rPh sb="5" eb="6">
      <t>ヒガシ</t>
    </rPh>
    <phoneticPr fontId="1"/>
  </si>
  <si>
    <t>橿原神宮前西</t>
    <rPh sb="0" eb="2">
      <t>カシハラ</t>
    </rPh>
    <rPh sb="2" eb="4">
      <t>ジングウ</t>
    </rPh>
    <rPh sb="4" eb="5">
      <t>マエ</t>
    </rPh>
    <rPh sb="5" eb="6">
      <t>ニシ</t>
    </rPh>
    <phoneticPr fontId="1"/>
  </si>
  <si>
    <t>見瀬町</t>
    <rPh sb="0" eb="1">
      <t>ミ</t>
    </rPh>
    <rPh sb="1" eb="2">
      <t>セ</t>
    </rPh>
    <rPh sb="2" eb="3">
      <t>チョウ</t>
    </rPh>
    <phoneticPr fontId="1"/>
  </si>
  <si>
    <t>白橿町１・３丁目</t>
    <rPh sb="0" eb="1">
      <t>シロ</t>
    </rPh>
    <rPh sb="1" eb="2">
      <t>カシ</t>
    </rPh>
    <rPh sb="2" eb="3">
      <t>チョウ</t>
    </rPh>
    <rPh sb="6" eb="8">
      <t>チョウメ</t>
    </rPh>
    <phoneticPr fontId="1"/>
  </si>
  <si>
    <t>白橿町２・４丁目</t>
    <rPh sb="0" eb="1">
      <t>シラ</t>
    </rPh>
    <rPh sb="1" eb="2">
      <t>カシ</t>
    </rPh>
    <rPh sb="2" eb="3">
      <t>チョウ</t>
    </rPh>
    <rPh sb="6" eb="8">
      <t>チョウメ</t>
    </rPh>
    <phoneticPr fontId="1"/>
  </si>
  <si>
    <t>白橿町５・６丁目</t>
    <rPh sb="0" eb="1">
      <t>シロ</t>
    </rPh>
    <rPh sb="1" eb="2">
      <t>カシ</t>
    </rPh>
    <rPh sb="2" eb="3">
      <t>チョウ</t>
    </rPh>
    <rPh sb="6" eb="8">
      <t>チョウメ</t>
    </rPh>
    <phoneticPr fontId="1"/>
  </si>
  <si>
    <t>五条野町</t>
    <rPh sb="0" eb="2">
      <t>ゴジョウ</t>
    </rPh>
    <rPh sb="2" eb="3">
      <t>ノ</t>
    </rPh>
    <rPh sb="3" eb="4">
      <t>チョウ</t>
    </rPh>
    <phoneticPr fontId="1"/>
  </si>
  <si>
    <t>五条野町北</t>
    <rPh sb="0" eb="2">
      <t>ゴジョウ</t>
    </rPh>
    <rPh sb="2" eb="3">
      <t>ノ</t>
    </rPh>
    <rPh sb="3" eb="4">
      <t>チョウ</t>
    </rPh>
    <rPh sb="4" eb="5">
      <t>キタ</t>
    </rPh>
    <phoneticPr fontId="1"/>
  </si>
  <si>
    <t>菖蒲町３丁目</t>
    <rPh sb="0" eb="2">
      <t>ショウブ</t>
    </rPh>
    <rPh sb="2" eb="3">
      <t>チョウ</t>
    </rPh>
    <rPh sb="4" eb="6">
      <t>チョウメ</t>
    </rPh>
    <phoneticPr fontId="1"/>
  </si>
  <si>
    <t>菖蒲町１・２丁目</t>
    <rPh sb="0" eb="2">
      <t>ショウブ</t>
    </rPh>
    <rPh sb="2" eb="3">
      <t>チョウ</t>
    </rPh>
    <rPh sb="6" eb="8">
      <t>チョウメ</t>
    </rPh>
    <phoneticPr fontId="1"/>
  </si>
  <si>
    <t>橿原神宮西口駅南</t>
    <rPh sb="0" eb="2">
      <t>カシハラ</t>
    </rPh>
    <rPh sb="2" eb="4">
      <t>ジングウ</t>
    </rPh>
    <rPh sb="4" eb="6">
      <t>ニシグチ</t>
    </rPh>
    <rPh sb="6" eb="7">
      <t>エキ</t>
    </rPh>
    <rPh sb="7" eb="8">
      <t>ミナミ</t>
    </rPh>
    <phoneticPr fontId="1"/>
  </si>
  <si>
    <t>桜井駅南</t>
    <rPh sb="0" eb="2">
      <t>サクライ</t>
    </rPh>
    <rPh sb="2" eb="3">
      <t>エキ</t>
    </rPh>
    <rPh sb="3" eb="4">
      <t>ミナミ</t>
    </rPh>
    <phoneticPr fontId="1"/>
  </si>
  <si>
    <t>三輪駅前</t>
    <rPh sb="0" eb="2">
      <t>ミワ</t>
    </rPh>
    <rPh sb="2" eb="3">
      <t>エキ</t>
    </rPh>
    <rPh sb="3" eb="4">
      <t>マエ</t>
    </rPh>
    <phoneticPr fontId="1"/>
  </si>
  <si>
    <t>三輪南</t>
    <rPh sb="0" eb="2">
      <t>ミワ</t>
    </rPh>
    <rPh sb="2" eb="3">
      <t>ミナミ</t>
    </rPh>
    <phoneticPr fontId="1"/>
  </si>
  <si>
    <t>桜ケ丘１・３丁目</t>
    <rPh sb="0" eb="3">
      <t>サクラガオカ</t>
    </rPh>
    <rPh sb="6" eb="8">
      <t>チョウメ</t>
    </rPh>
    <phoneticPr fontId="1"/>
  </si>
  <si>
    <t>桜ケ丘２丁目</t>
    <rPh sb="0" eb="3">
      <t>サクラガオカ</t>
    </rPh>
    <rPh sb="4" eb="6">
      <t>チョウメ</t>
    </rPh>
    <phoneticPr fontId="1"/>
  </si>
  <si>
    <t>滝川台</t>
    <rPh sb="0" eb="2">
      <t>タキガワ</t>
    </rPh>
    <rPh sb="2" eb="3">
      <t>ダイ</t>
    </rPh>
    <phoneticPr fontId="1"/>
  </si>
  <si>
    <t>服部台</t>
    <rPh sb="0" eb="2">
      <t>ハットリ</t>
    </rPh>
    <rPh sb="2" eb="3">
      <t>ダイ</t>
    </rPh>
    <phoneticPr fontId="1"/>
  </si>
  <si>
    <t>友が丘・緑ヶ丘</t>
    <rPh sb="0" eb="1">
      <t>トモ</t>
    </rPh>
    <rPh sb="2" eb="3">
      <t>オカ</t>
    </rPh>
    <rPh sb="4" eb="7">
      <t>ミドリガオカ</t>
    </rPh>
    <phoneticPr fontId="1"/>
  </si>
  <si>
    <t>米山台</t>
    <rPh sb="0" eb="2">
      <t>ヨネヤマ</t>
    </rPh>
    <rPh sb="2" eb="3">
      <t>ダイ</t>
    </rPh>
    <phoneticPr fontId="1"/>
  </si>
  <si>
    <t>馬見北１～３丁目</t>
    <rPh sb="0" eb="1">
      <t>ウマ</t>
    </rPh>
    <rPh sb="1" eb="2">
      <t>ミ</t>
    </rPh>
    <rPh sb="2" eb="3">
      <t>キタ</t>
    </rPh>
    <rPh sb="6" eb="8">
      <t>チョウメ</t>
    </rPh>
    <phoneticPr fontId="1"/>
  </si>
  <si>
    <t>馬見北５～６丁目</t>
    <rPh sb="0" eb="1">
      <t>ウマ</t>
    </rPh>
    <rPh sb="1" eb="2">
      <t>ミ</t>
    </rPh>
    <rPh sb="2" eb="3">
      <t>キタ</t>
    </rPh>
    <rPh sb="6" eb="8">
      <t>チョウメ</t>
    </rPh>
    <phoneticPr fontId="1"/>
  </si>
  <si>
    <t>馬見北７丁目</t>
    <rPh sb="0" eb="1">
      <t>ウマ</t>
    </rPh>
    <rPh sb="1" eb="2">
      <t>ミ</t>
    </rPh>
    <rPh sb="2" eb="3">
      <t>キタ</t>
    </rPh>
    <rPh sb="4" eb="6">
      <t>チョウメ</t>
    </rPh>
    <phoneticPr fontId="1"/>
  </si>
  <si>
    <t>馬見中１～２丁目</t>
    <rPh sb="0" eb="1">
      <t>ウマ</t>
    </rPh>
    <rPh sb="1" eb="2">
      <t>ミ</t>
    </rPh>
    <rPh sb="2" eb="3">
      <t>ナカ</t>
    </rPh>
    <rPh sb="6" eb="8">
      <t>チョウメ</t>
    </rPh>
    <phoneticPr fontId="1"/>
  </si>
  <si>
    <t>馬見中３～５丁目</t>
    <rPh sb="0" eb="1">
      <t>ウマ</t>
    </rPh>
    <rPh sb="1" eb="2">
      <t>ミ</t>
    </rPh>
    <rPh sb="2" eb="3">
      <t>ナカ</t>
    </rPh>
    <rPh sb="6" eb="8">
      <t>チョウメ</t>
    </rPh>
    <phoneticPr fontId="1"/>
  </si>
  <si>
    <t>馬見南１・６丁目</t>
    <rPh sb="0" eb="1">
      <t>ウマ</t>
    </rPh>
    <rPh sb="1" eb="2">
      <t>ミ</t>
    </rPh>
    <rPh sb="2" eb="3">
      <t>ミナミ</t>
    </rPh>
    <rPh sb="6" eb="8">
      <t>チョウメ</t>
    </rPh>
    <phoneticPr fontId="1"/>
  </si>
  <si>
    <t>馬見南４～５丁目・２丁目</t>
    <rPh sb="0" eb="1">
      <t>ウマ</t>
    </rPh>
    <rPh sb="1" eb="2">
      <t>ミ</t>
    </rPh>
    <rPh sb="2" eb="3">
      <t>ミナミ</t>
    </rPh>
    <rPh sb="6" eb="8">
      <t>チョウメ</t>
    </rPh>
    <rPh sb="10" eb="12">
      <t>チョウメ</t>
    </rPh>
    <phoneticPr fontId="1"/>
  </si>
  <si>
    <t>馬見南３丁目</t>
    <rPh sb="0" eb="1">
      <t>ウマ</t>
    </rPh>
    <rPh sb="1" eb="2">
      <t>ミ</t>
    </rPh>
    <rPh sb="2" eb="3">
      <t>ミナミ</t>
    </rPh>
    <rPh sb="4" eb="6">
      <t>チョウメ</t>
    </rPh>
    <phoneticPr fontId="1"/>
  </si>
  <si>
    <t>みささぎ台</t>
    <rPh sb="4" eb="5">
      <t>ダイ</t>
    </rPh>
    <phoneticPr fontId="1"/>
  </si>
  <si>
    <t>勝根</t>
    <rPh sb="0" eb="1">
      <t>カツ</t>
    </rPh>
    <rPh sb="1" eb="2">
      <t>ネ</t>
    </rPh>
    <phoneticPr fontId="1"/>
  </si>
  <si>
    <t>疋田南部</t>
    <rPh sb="0" eb="2">
      <t>ヒキタ</t>
    </rPh>
    <rPh sb="2" eb="4">
      <t>ナンブ</t>
    </rPh>
    <phoneticPr fontId="1"/>
  </si>
  <si>
    <t>北花内西部</t>
    <rPh sb="0" eb="1">
      <t>キタ</t>
    </rPh>
    <rPh sb="1" eb="2">
      <t>ハナ</t>
    </rPh>
    <rPh sb="2" eb="3">
      <t>ウチ</t>
    </rPh>
    <rPh sb="3" eb="5">
      <t>セイブ</t>
    </rPh>
    <phoneticPr fontId="1"/>
  </si>
  <si>
    <t>北花内東部</t>
    <rPh sb="0" eb="1">
      <t>キタ</t>
    </rPh>
    <rPh sb="1" eb="2">
      <t>ハナ</t>
    </rPh>
    <rPh sb="2" eb="3">
      <t>ウチ</t>
    </rPh>
    <rPh sb="3" eb="4">
      <t>ヒガシ</t>
    </rPh>
    <rPh sb="4" eb="5">
      <t>ブ</t>
    </rPh>
    <phoneticPr fontId="1"/>
  </si>
  <si>
    <t>王寺本町1丁目</t>
    <rPh sb="0" eb="2">
      <t>オウジ</t>
    </rPh>
    <rPh sb="2" eb="4">
      <t>モトマチ</t>
    </rPh>
    <rPh sb="5" eb="7">
      <t>チョウメ</t>
    </rPh>
    <phoneticPr fontId="1"/>
  </si>
  <si>
    <t>南元町</t>
    <rPh sb="0" eb="1">
      <t>ミナミ</t>
    </rPh>
    <rPh sb="1" eb="3">
      <t>モトマチ</t>
    </rPh>
    <phoneticPr fontId="1"/>
  </si>
  <si>
    <t>さ-4</t>
    <phoneticPr fontId="1"/>
  </si>
  <si>
    <t>さ-5</t>
  </si>
  <si>
    <t>さ-10</t>
  </si>
  <si>
    <t>え-3</t>
  </si>
  <si>
    <t>え-4</t>
  </si>
  <si>
    <t>え-5</t>
  </si>
  <si>
    <t>え-6</t>
  </si>
  <si>
    <t>え-7</t>
  </si>
  <si>
    <t>え-8</t>
  </si>
  <si>
    <t>え-9</t>
  </si>
  <si>
    <t>え-10</t>
  </si>
  <si>
    <t>え-11</t>
  </si>
  <si>
    <t>え 広陵町ブロック</t>
    <rPh sb="2" eb="4">
      <t>コウリョウ</t>
    </rPh>
    <rPh sb="4" eb="5">
      <t>チョウ</t>
    </rPh>
    <phoneticPr fontId="1"/>
  </si>
  <si>
    <t>お　葛城市ブロック</t>
    <rPh sb="2" eb="5">
      <t>カツラギシ</t>
    </rPh>
    <phoneticPr fontId="1"/>
  </si>
  <si>
    <t>エリアブロック</t>
    <phoneticPr fontId="1"/>
  </si>
  <si>
    <t>部数合計</t>
    <rPh sb="0" eb="2">
      <t>ブスウ</t>
    </rPh>
    <rPh sb="2" eb="4">
      <t>ゴウケイ</t>
    </rPh>
    <phoneticPr fontId="1"/>
  </si>
  <si>
    <t>広瀬台１～３丁目</t>
    <rPh sb="0" eb="2">
      <t>ヒロセ</t>
    </rPh>
    <rPh sb="2" eb="3">
      <t>ダイ</t>
    </rPh>
    <rPh sb="6" eb="8">
      <t>チョウメ</t>
    </rPh>
    <phoneticPr fontId="1"/>
  </si>
  <si>
    <t>阿部</t>
    <rPh sb="0" eb="2">
      <t>アベ</t>
    </rPh>
    <phoneticPr fontId="1"/>
  </si>
  <si>
    <t>東新堂</t>
    <rPh sb="0" eb="1">
      <t>ヒガシ</t>
    </rPh>
    <rPh sb="1" eb="2">
      <t>シン</t>
    </rPh>
    <rPh sb="2" eb="3">
      <t>ドウ</t>
    </rPh>
    <phoneticPr fontId="1"/>
  </si>
  <si>
    <t>高塚台１丁目</t>
    <rPh sb="0" eb="1">
      <t>タカ</t>
    </rPh>
    <rPh sb="1" eb="2">
      <t>ツカ</t>
    </rPh>
    <rPh sb="2" eb="3">
      <t>ダイ</t>
    </rPh>
    <rPh sb="4" eb="6">
      <t>チョウメ</t>
    </rPh>
    <phoneticPr fontId="1"/>
  </si>
  <si>
    <t>泉台２～３丁目</t>
    <rPh sb="0" eb="1">
      <t>イズミ</t>
    </rPh>
    <rPh sb="1" eb="2">
      <t>ダイ</t>
    </rPh>
    <rPh sb="5" eb="7">
      <t>チョウメ</t>
    </rPh>
    <phoneticPr fontId="1"/>
  </si>
  <si>
    <t>片岡台１～２丁目</t>
    <rPh sb="0" eb="2">
      <t>カタオカ</t>
    </rPh>
    <rPh sb="2" eb="3">
      <t>ダイ</t>
    </rPh>
    <rPh sb="6" eb="8">
      <t>チョウメ</t>
    </rPh>
    <phoneticPr fontId="1"/>
  </si>
  <si>
    <t>片岡台３丁目</t>
    <rPh sb="0" eb="2">
      <t>カタオカ</t>
    </rPh>
    <rPh sb="2" eb="3">
      <t>ダイ</t>
    </rPh>
    <rPh sb="4" eb="6">
      <t>チョウメ</t>
    </rPh>
    <phoneticPr fontId="1"/>
  </si>
  <si>
    <t>馬見北４丁目・８丁目</t>
    <rPh sb="0" eb="1">
      <t>ウマ</t>
    </rPh>
    <rPh sb="1" eb="2">
      <t>ミ</t>
    </rPh>
    <rPh sb="2" eb="3">
      <t>キタ</t>
    </rPh>
    <rPh sb="4" eb="6">
      <t>チョウメ</t>
    </rPh>
    <rPh sb="8" eb="10">
      <t>チョウメ</t>
    </rPh>
    <phoneticPr fontId="1"/>
  </si>
  <si>
    <t>馬見北９丁目</t>
    <rPh sb="0" eb="1">
      <t>ウマ</t>
    </rPh>
    <rPh sb="1" eb="2">
      <t>ミ</t>
    </rPh>
    <rPh sb="2" eb="3">
      <t>キタ</t>
    </rPh>
    <rPh sb="4" eb="6">
      <t>チョウメ</t>
    </rPh>
    <phoneticPr fontId="1"/>
  </si>
  <si>
    <t>お-1</t>
    <phoneticPr fontId="1"/>
  </si>
  <si>
    <t>お-2</t>
    <phoneticPr fontId="1"/>
  </si>
  <si>
    <t>お-4</t>
    <phoneticPr fontId="1"/>
  </si>
  <si>
    <t>お-3</t>
    <phoneticPr fontId="1"/>
  </si>
  <si>
    <t>上品寺町</t>
    <rPh sb="0" eb="2">
      <t>ジョウヒン</t>
    </rPh>
    <rPh sb="2" eb="3">
      <t>テラ</t>
    </rPh>
    <rPh sb="3" eb="4">
      <t>チョウ</t>
    </rPh>
    <phoneticPr fontId="1"/>
  </si>
  <si>
    <t>き-38</t>
    <phoneticPr fontId="1"/>
  </si>
  <si>
    <t>き-39</t>
  </si>
  <si>
    <t>逢坂4丁目　下田西1･2丁目
北今市5丁目　藤山2丁目</t>
    <rPh sb="0" eb="2">
      <t>オオサカ</t>
    </rPh>
    <rPh sb="3" eb="5">
      <t>チョウメ</t>
    </rPh>
    <rPh sb="6" eb="8">
      <t>シモダ</t>
    </rPh>
    <rPh sb="8" eb="9">
      <t>ニシ</t>
    </rPh>
    <rPh sb="12" eb="14">
      <t>チョウメ</t>
    </rPh>
    <rPh sb="15" eb="16">
      <t>キタ</t>
    </rPh>
    <rPh sb="16" eb="17">
      <t>イマ</t>
    </rPh>
    <rPh sb="17" eb="18">
      <t>イチ</t>
    </rPh>
    <rPh sb="19" eb="21">
      <t>チョウメ</t>
    </rPh>
    <rPh sb="22" eb="24">
      <t>フジヤマ</t>
    </rPh>
    <rPh sb="25" eb="27">
      <t>チョウメ</t>
    </rPh>
    <phoneticPr fontId="1"/>
  </si>
  <si>
    <t>逢坂1･2丁目　藤山1丁目　穴虫</t>
    <rPh sb="0" eb="2">
      <t>オオサカ</t>
    </rPh>
    <rPh sb="5" eb="7">
      <t>チョウメ</t>
    </rPh>
    <rPh sb="8" eb="10">
      <t>フジヤマ</t>
    </rPh>
    <rPh sb="11" eb="13">
      <t>チョウメ</t>
    </rPh>
    <rPh sb="14" eb="15">
      <t>アナ</t>
    </rPh>
    <rPh sb="15" eb="16">
      <t>ムシ</t>
    </rPh>
    <phoneticPr fontId="1"/>
  </si>
  <si>
    <t>逢坂5～8丁目　穴虫</t>
    <rPh sb="0" eb="2">
      <t>オオサカ</t>
    </rPh>
    <rPh sb="5" eb="7">
      <t>チョウメ</t>
    </rPh>
    <rPh sb="8" eb="9">
      <t>アナ</t>
    </rPh>
    <rPh sb="9" eb="10">
      <t>ムシ</t>
    </rPh>
    <phoneticPr fontId="1"/>
  </si>
  <si>
    <t>高山台１（高山2丁目）</t>
    <rPh sb="0" eb="2">
      <t>タカヤマ</t>
    </rPh>
    <rPh sb="2" eb="3">
      <t>ダイ</t>
    </rPh>
    <rPh sb="5" eb="7">
      <t>タカヤマ</t>
    </rPh>
    <rPh sb="8" eb="10">
      <t>チョウメ</t>
    </rPh>
    <phoneticPr fontId="1"/>
  </si>
  <si>
    <t>高山台２（高山1･3丁目）</t>
    <rPh sb="0" eb="2">
      <t>タカヤマ</t>
    </rPh>
    <rPh sb="2" eb="3">
      <t>ダイ</t>
    </rPh>
    <rPh sb="5" eb="7">
      <t>タカヤマ</t>
    </rPh>
    <rPh sb="10" eb="12">
      <t>チョウメ</t>
    </rPh>
    <phoneticPr fontId="1"/>
  </si>
  <si>
    <t>北今市1,2　松里園1～3丁目　
大字上牧　中筋出作</t>
    <rPh sb="0" eb="1">
      <t>キタ</t>
    </rPh>
    <rPh sb="1" eb="2">
      <t>イマ</t>
    </rPh>
    <rPh sb="2" eb="3">
      <t>イチ</t>
    </rPh>
    <rPh sb="7" eb="8">
      <t>マツ</t>
    </rPh>
    <rPh sb="8" eb="9">
      <t>リ</t>
    </rPh>
    <rPh sb="9" eb="10">
      <t>エン</t>
    </rPh>
    <rPh sb="13" eb="15">
      <t>チョウメ</t>
    </rPh>
    <rPh sb="17" eb="19">
      <t>オオアザ</t>
    </rPh>
    <rPh sb="19" eb="20">
      <t>ウエ</t>
    </rPh>
    <rPh sb="20" eb="21">
      <t>マキ</t>
    </rPh>
    <rPh sb="22" eb="24">
      <t>ナカスジ</t>
    </rPh>
    <rPh sb="24" eb="25">
      <t>デ</t>
    </rPh>
    <rPh sb="25" eb="26">
      <t>サク</t>
    </rPh>
    <phoneticPr fontId="1"/>
  </si>
  <si>
    <t>下田西･3,4丁目　磯壁1～5丁目</t>
    <rPh sb="0" eb="2">
      <t>シモダ</t>
    </rPh>
    <rPh sb="2" eb="3">
      <t>ニシ</t>
    </rPh>
    <rPh sb="7" eb="9">
      <t>チョウメ</t>
    </rPh>
    <rPh sb="10" eb="11">
      <t>イソ</t>
    </rPh>
    <rPh sb="11" eb="12">
      <t>カベ</t>
    </rPh>
    <rPh sb="15" eb="17">
      <t>チョウメ</t>
    </rPh>
    <phoneticPr fontId="1"/>
  </si>
  <si>
    <t>畑3･4･5･,7丁目</t>
    <rPh sb="0" eb="1">
      <t>ハタケ</t>
    </rPh>
    <rPh sb="9" eb="11">
      <t>チョウメ</t>
    </rPh>
    <phoneticPr fontId="1"/>
  </si>
  <si>
    <t>No.</t>
    <phoneticPr fontId="1"/>
  </si>
  <si>
    <t>か-1</t>
    <phoneticPr fontId="1"/>
  </si>
  <si>
    <t>し-2</t>
    <phoneticPr fontId="1"/>
  </si>
  <si>
    <t>信貴ヶ丘１～４丁目</t>
    <rPh sb="0" eb="1">
      <t>シン</t>
    </rPh>
    <rPh sb="1" eb="2">
      <t>タカ</t>
    </rPh>
    <rPh sb="3" eb="4">
      <t>オカ</t>
    </rPh>
    <rPh sb="7" eb="9">
      <t>チョウメ</t>
    </rPh>
    <phoneticPr fontId="1"/>
  </si>
  <si>
    <t>勢野東２丁目･４丁目</t>
    <rPh sb="0" eb="2">
      <t>セヤ</t>
    </rPh>
    <rPh sb="2" eb="3">
      <t>ヒガシ</t>
    </rPh>
    <rPh sb="4" eb="6">
      <t>チョウメ</t>
    </rPh>
    <rPh sb="8" eb="10">
      <t>チョウメ</t>
    </rPh>
    <phoneticPr fontId="1"/>
  </si>
  <si>
    <t>東信貴ヶ丘１～３丁目</t>
    <rPh sb="0" eb="1">
      <t>ヒガシ</t>
    </rPh>
    <rPh sb="1" eb="2">
      <t>シン</t>
    </rPh>
    <rPh sb="2" eb="3">
      <t>タカ</t>
    </rPh>
    <rPh sb="4" eb="5">
      <t>オカ</t>
    </rPh>
    <rPh sb="8" eb="10">
      <t>チョウメ</t>
    </rPh>
    <phoneticPr fontId="1"/>
  </si>
  <si>
    <t>う-4</t>
  </si>
  <si>
    <t>う-5</t>
  </si>
  <si>
    <t>う-6</t>
  </si>
  <si>
    <t>う-7</t>
  </si>
  <si>
    <t>う-8</t>
  </si>
  <si>
    <t>え-1</t>
    <phoneticPr fontId="1"/>
  </si>
  <si>
    <t>え-2</t>
    <phoneticPr fontId="1"/>
  </si>
  <si>
    <t>か-10</t>
  </si>
  <si>
    <t>か-11</t>
  </si>
  <si>
    <t>か 桜井市ブロック</t>
    <rPh sb="2" eb="5">
      <t>サクライシ</t>
    </rPh>
    <phoneticPr fontId="1"/>
  </si>
  <si>
    <t>か　桜井市エリア</t>
    <rPh sb="2" eb="5">
      <t>サクライシ</t>
    </rPh>
    <phoneticPr fontId="1"/>
  </si>
  <si>
    <t>き　橿原市エリア</t>
    <rPh sb="2" eb="5">
      <t>カシハラシ</t>
    </rPh>
    <phoneticPr fontId="1"/>
  </si>
  <si>
    <t>か・き　総部数　</t>
    <rPh sb="4" eb="5">
      <t>ソウ</t>
    </rPh>
    <rPh sb="5" eb="7">
      <t>ブスウ</t>
    </rPh>
    <phoneticPr fontId="1"/>
  </si>
  <si>
    <t>き 橿原市ブロック</t>
    <rPh sb="2" eb="5">
      <t>カシハラシ</t>
    </rPh>
    <phoneticPr fontId="1"/>
  </si>
  <si>
    <t>十市・中町</t>
    <rPh sb="0" eb="1">
      <t>ジュウ</t>
    </rPh>
    <rPh sb="1" eb="2">
      <t>イチ</t>
    </rPh>
    <rPh sb="3" eb="4">
      <t>ナカ</t>
    </rPh>
    <rPh sb="4" eb="5">
      <t>マチ</t>
    </rPh>
    <phoneticPr fontId="1"/>
  </si>
  <si>
    <t>葛本町北</t>
    <rPh sb="0" eb="2">
      <t>クズモト</t>
    </rPh>
    <rPh sb="2" eb="3">
      <t>マチ</t>
    </rPh>
    <rPh sb="3" eb="4">
      <t>キタ</t>
    </rPh>
    <phoneticPr fontId="1"/>
  </si>
  <si>
    <t>葛本町南</t>
    <rPh sb="0" eb="2">
      <t>クズモト</t>
    </rPh>
    <rPh sb="2" eb="3">
      <t>マチ</t>
    </rPh>
    <rPh sb="3" eb="4">
      <t>ミナミ</t>
    </rPh>
    <phoneticPr fontId="1"/>
  </si>
  <si>
    <t>新賀町北</t>
    <rPh sb="0" eb="1">
      <t>シン</t>
    </rPh>
    <rPh sb="1" eb="2">
      <t>ガ</t>
    </rPh>
    <rPh sb="2" eb="3">
      <t>チョウ</t>
    </rPh>
    <rPh sb="3" eb="4">
      <t>キタ</t>
    </rPh>
    <phoneticPr fontId="1"/>
  </si>
  <si>
    <t>れじおんポスティングエリア別部数表（北葛城郡・葛城市エリア）</t>
    <rPh sb="18" eb="22">
      <t>キタカツラギグン</t>
    </rPh>
    <rPh sb="23" eb="25">
      <t>カツラギ</t>
    </rPh>
    <rPh sb="25" eb="26">
      <t>シ</t>
    </rPh>
    <phoneticPr fontId="1"/>
  </si>
  <si>
    <t>れじおんポスティングエリア別部数表（香芝市・大和高田市エリア）</t>
    <rPh sb="18" eb="20">
      <t>カシバ</t>
    </rPh>
    <rPh sb="20" eb="21">
      <t>シ</t>
    </rPh>
    <rPh sb="22" eb="26">
      <t>ヤマトタカダ</t>
    </rPh>
    <rPh sb="26" eb="27">
      <t>シ</t>
    </rPh>
    <phoneticPr fontId="1"/>
  </si>
  <si>
    <t>久美が丘２丁目 彩の杜</t>
    <rPh sb="0" eb="2">
      <t>クミ</t>
    </rPh>
    <rPh sb="3" eb="4">
      <t>オカ</t>
    </rPh>
    <rPh sb="5" eb="7">
      <t>チョウメ</t>
    </rPh>
    <rPh sb="8" eb="9">
      <t>イロドリ</t>
    </rPh>
    <rPh sb="10" eb="11">
      <t>モリ</t>
    </rPh>
    <phoneticPr fontId="1"/>
  </si>
  <si>
    <t>久美が丘１丁目</t>
    <rPh sb="0" eb="2">
      <t>クミ</t>
    </rPh>
    <rPh sb="3" eb="4">
      <t>オカ</t>
    </rPh>
    <rPh sb="5" eb="7">
      <t>チョウメ</t>
    </rPh>
    <phoneticPr fontId="1"/>
  </si>
  <si>
    <t>い-8-a</t>
    <phoneticPr fontId="1"/>
  </si>
  <si>
    <t>い-8-b</t>
    <phoneticPr fontId="1"/>
  </si>
  <si>
    <r>
      <t>中和(あ～</t>
    </r>
    <r>
      <rPr>
        <sz val="14"/>
        <rFont val="ＭＳ Ｐゴシック"/>
        <family val="2"/>
        <charset val="128"/>
      </rPr>
      <t>し</t>
    </r>
    <r>
      <rPr>
        <sz val="14"/>
        <rFont val="ＭＳ Ｐゴシック"/>
        <family val="2"/>
        <charset val="128"/>
        <scheme val="minor"/>
      </rPr>
      <t>)合計</t>
    </r>
    <rPh sb="0" eb="2">
      <t>チュウワ</t>
    </rPh>
    <rPh sb="7" eb="9">
      <t>ゴウケイ</t>
    </rPh>
    <phoneticPr fontId="1"/>
  </si>
  <si>
    <t>こ・さ・し　総部数　</t>
    <rPh sb="6" eb="7">
      <t>ソウ</t>
    </rPh>
    <rPh sb="7" eb="9">
      <t>ブスウ</t>
    </rPh>
    <phoneticPr fontId="1"/>
  </si>
  <si>
    <t>北信貴ヶ丘２丁目</t>
    <rPh sb="0" eb="1">
      <t>キタ</t>
    </rPh>
    <rPh sb="1" eb="2">
      <t>シン</t>
    </rPh>
    <rPh sb="2" eb="3">
      <t>タカ</t>
    </rPh>
    <rPh sb="4" eb="5">
      <t>オカ</t>
    </rPh>
    <rPh sb="6" eb="8">
      <t>チョウメ</t>
    </rPh>
    <phoneticPr fontId="1"/>
  </si>
  <si>
    <t>興留５丁目</t>
    <rPh sb="0" eb="1">
      <t>コウ</t>
    </rPh>
    <rPh sb="1" eb="2">
      <t>ドメ</t>
    </rPh>
    <rPh sb="3" eb="5">
      <t>チョウメ</t>
    </rPh>
    <phoneticPr fontId="1"/>
  </si>
  <si>
    <t>興留６丁目</t>
    <phoneticPr fontId="1"/>
  </si>
  <si>
    <t>龍田西４・７丁目</t>
    <rPh sb="0" eb="2">
      <t>タツタ</t>
    </rPh>
    <rPh sb="2" eb="3">
      <t>ニシ</t>
    </rPh>
    <rPh sb="6" eb="8">
      <t>チョウメ</t>
    </rPh>
    <phoneticPr fontId="1"/>
  </si>
  <si>
    <t>稲葉西１・２丁目　神南４～６丁目</t>
    <rPh sb="0" eb="2">
      <t>イナバ</t>
    </rPh>
    <rPh sb="2" eb="3">
      <t>ニシ</t>
    </rPh>
    <rPh sb="6" eb="8">
      <t>チョウメ</t>
    </rPh>
    <rPh sb="9" eb="10">
      <t>ジン</t>
    </rPh>
    <rPh sb="10" eb="11">
      <t>ナン</t>
    </rPh>
    <rPh sb="14" eb="16">
      <t>チョウメ</t>
    </rPh>
    <phoneticPr fontId="1"/>
  </si>
  <si>
    <t>神南３丁目</t>
    <rPh sb="0" eb="1">
      <t>シン</t>
    </rPh>
    <rPh sb="1" eb="2">
      <t>ナン</t>
    </rPh>
    <rPh sb="3" eb="5">
      <t>チョウメ</t>
    </rPh>
    <phoneticPr fontId="1"/>
  </si>
  <si>
    <t>勢野東５・６丁目</t>
    <rPh sb="0" eb="2">
      <t>セヤ</t>
    </rPh>
    <rPh sb="2" eb="3">
      <t>ヒガシ</t>
    </rPh>
    <rPh sb="6" eb="8">
      <t>チョウメ</t>
    </rPh>
    <phoneticPr fontId="1"/>
  </si>
  <si>
    <t>き-36</t>
    <phoneticPr fontId="1"/>
  </si>
  <si>
    <t>き-37</t>
    <phoneticPr fontId="1"/>
  </si>
  <si>
    <t>れじおんポスティングエリア別部数表（天理市・三郷町・斑鳩町エリア）</t>
    <rPh sb="18" eb="21">
      <t>テンリシ</t>
    </rPh>
    <rPh sb="22" eb="25">
      <t>サンゴウチョウ</t>
    </rPh>
    <rPh sb="26" eb="29">
      <t>イカルガチョウ</t>
    </rPh>
    <phoneticPr fontId="1"/>
  </si>
  <si>
    <t>さ-13</t>
    <phoneticPr fontId="1"/>
  </si>
  <si>
    <t>勢野西</t>
    <rPh sb="0" eb="2">
      <t>セヤ</t>
    </rPh>
    <rPh sb="2" eb="3">
      <t>ニシ</t>
    </rPh>
    <phoneticPr fontId="1"/>
  </si>
  <si>
    <t>ﾁｪｯｸ欄</t>
    <rPh sb="4" eb="5">
      <t>ラン</t>
    </rPh>
    <phoneticPr fontId="1"/>
  </si>
  <si>
    <t>部数</t>
    <rPh sb="0" eb="2">
      <t>ブスウ</t>
    </rPh>
    <phoneticPr fontId="1"/>
  </si>
  <si>
    <t>配布部数</t>
    <rPh sb="0" eb="2">
      <t>ハイフ</t>
    </rPh>
    <rPh sb="2" eb="4">
      <t>ブスウ</t>
    </rPh>
    <phoneticPr fontId="1"/>
  </si>
  <si>
    <t>※　備考欄</t>
    <rPh sb="2" eb="4">
      <t>ビコウ</t>
    </rPh>
    <rPh sb="4" eb="5">
      <t>ラン</t>
    </rPh>
    <phoneticPr fontId="1"/>
  </si>
  <si>
    <t>※　配布部数にご指定がありましたら備考欄にご記入下さい。　　　　　　</t>
    <rPh sb="2" eb="4">
      <t>ハイフ</t>
    </rPh>
    <rPh sb="4" eb="6">
      <t>ブスウ</t>
    </rPh>
    <rPh sb="8" eb="10">
      <t>シテイ</t>
    </rPh>
    <rPh sb="17" eb="19">
      <t>ビコウ</t>
    </rPh>
    <rPh sb="19" eb="20">
      <t>ラン</t>
    </rPh>
    <rPh sb="22" eb="24">
      <t>キニュウ</t>
    </rPh>
    <rPh sb="24" eb="25">
      <t>クダ</t>
    </rPh>
    <phoneticPr fontId="1"/>
  </si>
  <si>
    <t>　</t>
    <phoneticPr fontId="1"/>
  </si>
  <si>
    <r>
      <t>※　ご希望の配布エリアに</t>
    </r>
    <r>
      <rPr>
        <b/>
        <u/>
        <sz val="9"/>
        <rFont val="ＭＳ Ｐゴシック"/>
        <family val="3"/>
        <charset val="128"/>
        <scheme val="minor"/>
      </rPr>
      <t>英数字の１</t>
    </r>
    <r>
      <rPr>
        <b/>
        <sz val="9"/>
        <rFont val="ＭＳ Ｐゴシック"/>
        <family val="3"/>
        <charset val="128"/>
        <scheme val="minor"/>
      </rPr>
      <t>をチェック欄（太線枠）に入力して下さい。　同数の配布部数が反映されます。　　　　　　　</t>
    </r>
    <rPh sb="3" eb="5">
      <t>キボウ</t>
    </rPh>
    <rPh sb="6" eb="8">
      <t>ハイフ</t>
    </rPh>
    <rPh sb="22" eb="23">
      <t>ラン</t>
    </rPh>
    <rPh sb="24" eb="26">
      <t>フトセン</t>
    </rPh>
    <rPh sb="26" eb="27">
      <t>ワク</t>
    </rPh>
    <rPh sb="29" eb="31">
      <t>ニュウリョク</t>
    </rPh>
    <rPh sb="33" eb="34">
      <t>クダ</t>
    </rPh>
    <rPh sb="38" eb="40">
      <t>ドウスウ</t>
    </rPh>
    <rPh sb="41" eb="43">
      <t>ハイフ</t>
    </rPh>
    <rPh sb="43" eb="45">
      <t>ブスウ</t>
    </rPh>
    <rPh sb="46" eb="48">
      <t>ハンエイ</t>
    </rPh>
    <phoneticPr fontId="1"/>
  </si>
  <si>
    <t>あ-3-b</t>
    <phoneticPr fontId="1"/>
  </si>
  <si>
    <t>あ-2-b</t>
    <phoneticPr fontId="1"/>
  </si>
  <si>
    <t>あ-3-a</t>
    <phoneticPr fontId="1"/>
  </si>
  <si>
    <t>あ-2-a</t>
    <phoneticPr fontId="1"/>
  </si>
  <si>
    <t>改正履歴</t>
    <rPh sb="0" eb="2">
      <t>カイセイ</t>
    </rPh>
    <rPh sb="2" eb="4">
      <t>リレキ</t>
    </rPh>
    <phoneticPr fontId="1"/>
  </si>
  <si>
    <t>2019.2.12</t>
    <phoneticPr fontId="1"/>
  </si>
  <si>
    <t>け-16</t>
    <phoneticPr fontId="1"/>
  </si>
  <si>
    <t>部数変更</t>
    <rPh sb="0" eb="2">
      <t>ブスウ</t>
    </rPh>
    <rPh sb="2" eb="4">
      <t>ヘンコウ</t>
    </rPh>
    <phoneticPr fontId="1"/>
  </si>
  <si>
    <t>470➡250へ</t>
    <phoneticPr fontId="1"/>
  </si>
  <si>
    <t>か-2</t>
    <phoneticPr fontId="1"/>
  </si>
  <si>
    <t>か-3</t>
  </si>
  <si>
    <t>か-4</t>
  </si>
  <si>
    <t>か-5</t>
  </si>
  <si>
    <t>か-6</t>
  </si>
  <si>
    <t>か-7</t>
  </si>
  <si>
    <t>か-8</t>
  </si>
  <si>
    <t>か-9</t>
  </si>
  <si>
    <t>か-14</t>
    <phoneticPr fontId="1"/>
  </si>
  <si>
    <t>か-15</t>
    <phoneticPr fontId="1"/>
  </si>
  <si>
    <t>か-16</t>
  </si>
  <si>
    <t>桜井駅南２</t>
    <rPh sb="0" eb="2">
      <t>サクライ</t>
    </rPh>
    <rPh sb="2" eb="3">
      <t>エキ</t>
    </rPh>
    <rPh sb="3" eb="4">
      <t>ミナミ</t>
    </rPh>
    <phoneticPr fontId="1"/>
  </si>
  <si>
    <t>谷・北部</t>
    <rPh sb="0" eb="1">
      <t>タニ</t>
    </rPh>
    <rPh sb="2" eb="4">
      <t>ホクブ</t>
    </rPh>
    <phoneticPr fontId="1"/>
  </si>
  <si>
    <t>戒重・川合</t>
    <rPh sb="0" eb="2">
      <t>カイジュウ</t>
    </rPh>
    <rPh sb="3" eb="5">
      <t>カワイ</t>
    </rPh>
    <phoneticPr fontId="1"/>
  </si>
  <si>
    <t>桜井駅北</t>
    <rPh sb="0" eb="1">
      <t>サクラ</t>
    </rPh>
    <rPh sb="1" eb="2">
      <t>イ</t>
    </rPh>
    <rPh sb="2" eb="3">
      <t>エキ</t>
    </rPh>
    <rPh sb="3" eb="4">
      <t>キタ</t>
    </rPh>
    <phoneticPr fontId="1"/>
  </si>
  <si>
    <t>上ノ庄</t>
    <rPh sb="0" eb="1">
      <t>ウエ</t>
    </rPh>
    <rPh sb="2" eb="3">
      <t>ショウ</t>
    </rPh>
    <phoneticPr fontId="1"/>
  </si>
  <si>
    <t>服部１丁目</t>
    <rPh sb="0" eb="2">
      <t>ハットリ</t>
    </rPh>
    <rPh sb="3" eb="5">
      <t>チョウメ</t>
    </rPh>
    <phoneticPr fontId="1"/>
  </si>
  <si>
    <t>服部２丁目</t>
    <rPh sb="0" eb="2">
      <t>ハットリ</t>
    </rPh>
    <rPh sb="3" eb="5">
      <t>チョウメ</t>
    </rPh>
    <phoneticPr fontId="1"/>
  </si>
  <si>
    <t>外山北</t>
    <rPh sb="0" eb="2">
      <t>トビ</t>
    </rPh>
    <rPh sb="2" eb="3">
      <t>キタ</t>
    </rPh>
    <phoneticPr fontId="1"/>
  </si>
  <si>
    <t>外山南</t>
    <rPh sb="0" eb="2">
      <t>トビ</t>
    </rPh>
    <rPh sb="2" eb="3">
      <t>ミナミ</t>
    </rPh>
    <phoneticPr fontId="1"/>
  </si>
  <si>
    <t>か-17</t>
    <phoneticPr fontId="1"/>
  </si>
  <si>
    <t>粟殿東</t>
    <rPh sb="0" eb="2">
      <t>オオドノ</t>
    </rPh>
    <rPh sb="2" eb="3">
      <t>ヒガシ</t>
    </rPh>
    <phoneticPr fontId="1"/>
  </si>
  <si>
    <t>粟殿西</t>
    <rPh sb="0" eb="2">
      <t>オオドノ</t>
    </rPh>
    <rPh sb="2" eb="3">
      <t>ニシ</t>
    </rPh>
    <phoneticPr fontId="1"/>
  </si>
  <si>
    <t>中曽司町</t>
    <rPh sb="0" eb="1">
      <t>ナカ</t>
    </rPh>
    <rPh sb="1" eb="2">
      <t>ソ</t>
    </rPh>
    <rPh sb="2" eb="3">
      <t>ツカサ</t>
    </rPh>
    <rPh sb="3" eb="4">
      <t>チョウ</t>
    </rPh>
    <phoneticPr fontId="1"/>
  </si>
  <si>
    <t>か-18</t>
  </si>
  <si>
    <t>か-19</t>
  </si>
  <si>
    <t>か-20</t>
  </si>
  <si>
    <t>か-21</t>
  </si>
  <si>
    <t>粟殿南</t>
    <rPh sb="0" eb="2">
      <t>オオドノ</t>
    </rPh>
    <rPh sb="2" eb="3">
      <t>ミナミ</t>
    </rPh>
    <phoneticPr fontId="1"/>
  </si>
  <si>
    <t>桜井市役所周辺</t>
    <rPh sb="0" eb="3">
      <t>サクライシ</t>
    </rPh>
    <rPh sb="3" eb="5">
      <t>ヤクショ</t>
    </rPh>
    <rPh sb="5" eb="7">
      <t>シュウヘン</t>
    </rPh>
    <phoneticPr fontId="1"/>
  </si>
  <si>
    <t>戒重西</t>
    <rPh sb="0" eb="2">
      <t>カイジュウ</t>
    </rPh>
    <rPh sb="2" eb="3">
      <t>ニシ</t>
    </rPh>
    <phoneticPr fontId="1"/>
  </si>
  <si>
    <t>慈恩寺</t>
    <rPh sb="0" eb="3">
      <t>ジオンジ</t>
    </rPh>
    <phoneticPr fontId="1"/>
  </si>
  <si>
    <t>2020.3.17</t>
    <phoneticPr fontId="1"/>
  </si>
  <si>
    <t>かエリア追加　6590合計へ</t>
    <rPh sb="4" eb="6">
      <t>ツイカ</t>
    </rPh>
    <rPh sb="11" eb="13">
      <t>ゴウケイ</t>
    </rPh>
    <phoneticPr fontId="1"/>
  </si>
  <si>
    <t>こ-8</t>
    <phoneticPr fontId="1"/>
  </si>
  <si>
    <t>こ-9</t>
    <phoneticPr fontId="1"/>
  </si>
  <si>
    <t>櫟本町</t>
    <rPh sb="0" eb="2">
      <t>イチノモト</t>
    </rPh>
    <rPh sb="2" eb="3">
      <t>チョウ</t>
    </rPh>
    <phoneticPr fontId="1"/>
  </si>
  <si>
    <t>2020.9.7</t>
    <phoneticPr fontId="1"/>
  </si>
  <si>
    <t>こ-8、こ-9追加　</t>
    <rPh sb="7" eb="9">
      <t>ツイカ</t>
    </rPh>
    <phoneticPr fontId="1"/>
  </si>
  <si>
    <t>澤田　称子</t>
    <rPh sb="0" eb="2">
      <t>サワダ</t>
    </rPh>
    <rPh sb="3" eb="4">
      <t>ショウ</t>
    </rPh>
    <rPh sb="4" eb="5">
      <t>コ</t>
    </rPh>
    <phoneticPr fontId="1"/>
  </si>
  <si>
    <t>し-3</t>
    <phoneticPr fontId="1"/>
  </si>
  <si>
    <t>し-4</t>
    <phoneticPr fontId="1"/>
  </si>
  <si>
    <t>結崎駅西部</t>
    <rPh sb="0" eb="2">
      <t>ユイザキ</t>
    </rPh>
    <rPh sb="2" eb="3">
      <t>エキ</t>
    </rPh>
    <rPh sb="3" eb="5">
      <t>セイブ</t>
    </rPh>
    <phoneticPr fontId="1"/>
  </si>
  <si>
    <t>結崎駅北西部</t>
    <rPh sb="0" eb="2">
      <t>ユイザキ</t>
    </rPh>
    <rPh sb="2" eb="3">
      <t>エキ</t>
    </rPh>
    <rPh sb="3" eb="6">
      <t>ホクセイブ</t>
    </rPh>
    <phoneticPr fontId="1"/>
  </si>
  <si>
    <t>2020.9.16</t>
    <phoneticPr fontId="1"/>
  </si>
  <si>
    <t>し-1</t>
    <phoneticPr fontId="1"/>
  </si>
  <si>
    <t>し-2をし-1へ変更、し-2、3、4を追加</t>
    <rPh sb="8" eb="10">
      <t>ヘンコウ</t>
    </rPh>
    <rPh sb="19" eb="21">
      <t>ツイカ</t>
    </rPh>
    <phoneticPr fontId="1"/>
  </si>
  <si>
    <t>し　磯城郡ブロック</t>
    <rPh sb="2" eb="5">
      <t>シキグン</t>
    </rPh>
    <phoneticPr fontId="1"/>
  </si>
  <si>
    <t>し　磯城郡エリア</t>
    <rPh sb="2" eb="5">
      <t>シキグン</t>
    </rPh>
    <phoneticPr fontId="1"/>
  </si>
  <si>
    <t>2020.10.6</t>
    <phoneticPr fontId="1"/>
  </si>
  <si>
    <t>田原本町エリア→磯城郡へ</t>
    <rPh sb="0" eb="3">
      <t>タワラモト</t>
    </rPh>
    <rPh sb="3" eb="4">
      <t>マチ</t>
    </rPh>
    <rPh sb="8" eb="11">
      <t>シキグン</t>
    </rPh>
    <phoneticPr fontId="1"/>
  </si>
  <si>
    <t>2020.10.30</t>
    <phoneticPr fontId="1"/>
  </si>
  <si>
    <t>こ-8　400部へ</t>
    <rPh sb="7" eb="8">
      <t>ブ</t>
    </rPh>
    <phoneticPr fontId="1"/>
  </si>
  <si>
    <t>2020.12.1</t>
    <phoneticPr fontId="1"/>
  </si>
  <si>
    <t>し-3　500部へ、し-4　300部へ</t>
    <rPh sb="7" eb="8">
      <t>ブ</t>
    </rPh>
    <rPh sb="17" eb="18">
      <t>ブ</t>
    </rPh>
    <phoneticPr fontId="1"/>
  </si>
  <si>
    <t>令和3年1月16日号</t>
    <rPh sb="0" eb="2">
      <t>レイワ</t>
    </rPh>
    <rPh sb="3" eb="4">
      <t>ネン</t>
    </rPh>
    <rPh sb="5" eb="6">
      <t>ガツ</t>
    </rPh>
    <rPh sb="8" eb="9">
      <t>ニチ</t>
    </rPh>
    <rPh sb="9" eb="10">
      <t>ゴウ</t>
    </rPh>
    <phoneticPr fontId="1"/>
  </si>
  <si>
    <t>令和3年2月20日号</t>
    <rPh sb="5" eb="6">
      <t>ガツ</t>
    </rPh>
    <rPh sb="8" eb="9">
      <t>ニチ</t>
    </rPh>
    <rPh sb="9" eb="10">
      <t>ゴウ</t>
    </rPh>
    <phoneticPr fontId="1"/>
  </si>
  <si>
    <t>令和3年3月20日号</t>
    <rPh sb="5" eb="6">
      <t>ガツ</t>
    </rPh>
    <rPh sb="8" eb="9">
      <t>ニチ</t>
    </rPh>
    <rPh sb="9" eb="10">
      <t>ゴウ</t>
    </rPh>
    <phoneticPr fontId="1"/>
  </si>
  <si>
    <t>令和3年4月17日号</t>
    <rPh sb="5" eb="6">
      <t>ガツ</t>
    </rPh>
    <rPh sb="8" eb="9">
      <t>ニチ</t>
    </rPh>
    <rPh sb="9" eb="10">
      <t>ゴウ</t>
    </rPh>
    <phoneticPr fontId="1"/>
  </si>
  <si>
    <t>令和3年5月15日号</t>
    <rPh sb="5" eb="6">
      <t>ガツ</t>
    </rPh>
    <rPh sb="8" eb="9">
      <t>ニチ</t>
    </rPh>
    <rPh sb="9" eb="10">
      <t>ゴウ</t>
    </rPh>
    <phoneticPr fontId="1"/>
  </si>
  <si>
    <t>令和3年6月19日号</t>
    <rPh sb="5" eb="6">
      <t>ガツ</t>
    </rPh>
    <rPh sb="8" eb="9">
      <t>ニチ</t>
    </rPh>
    <rPh sb="9" eb="10">
      <t>ゴウ</t>
    </rPh>
    <phoneticPr fontId="1"/>
  </si>
  <si>
    <t>令和3年7月17日号</t>
    <rPh sb="5" eb="6">
      <t>ガツ</t>
    </rPh>
    <rPh sb="8" eb="9">
      <t>ニチ</t>
    </rPh>
    <rPh sb="9" eb="10">
      <t>ゴウ</t>
    </rPh>
    <phoneticPr fontId="1"/>
  </si>
  <si>
    <t>令和3年8月7日号</t>
    <rPh sb="5" eb="6">
      <t>ガツ</t>
    </rPh>
    <rPh sb="7" eb="8">
      <t>ニチ</t>
    </rPh>
    <rPh sb="8" eb="9">
      <t>ゴウ</t>
    </rPh>
    <phoneticPr fontId="1"/>
  </si>
  <si>
    <t>令和3年9月18日号</t>
    <rPh sb="5" eb="6">
      <t>ガツ</t>
    </rPh>
    <rPh sb="8" eb="9">
      <t>ニチ</t>
    </rPh>
    <rPh sb="9" eb="10">
      <t>ゴウ</t>
    </rPh>
    <phoneticPr fontId="1"/>
  </si>
  <si>
    <t>令和3年10月16日号</t>
    <rPh sb="6" eb="7">
      <t>ガツ</t>
    </rPh>
    <rPh sb="9" eb="10">
      <t>ニチ</t>
    </rPh>
    <rPh sb="10" eb="11">
      <t>ゴウ</t>
    </rPh>
    <phoneticPr fontId="1"/>
  </si>
  <si>
    <t>令和3年11月20日号</t>
    <rPh sb="6" eb="7">
      <t>ガツ</t>
    </rPh>
    <rPh sb="9" eb="10">
      <t>ニチ</t>
    </rPh>
    <rPh sb="10" eb="11">
      <t>ゴウ</t>
    </rPh>
    <phoneticPr fontId="1"/>
  </si>
  <si>
    <t>令和3年12月4日号</t>
    <rPh sb="6" eb="7">
      <t>ガツ</t>
    </rPh>
    <rPh sb="8" eb="9">
      <t>ニチ</t>
    </rPh>
    <rPh sb="9" eb="10">
      <t>ゴウ</t>
    </rPh>
    <phoneticPr fontId="1"/>
  </si>
  <si>
    <t>谷　南部</t>
    <rPh sb="0" eb="1">
      <t>タニ</t>
    </rPh>
    <rPh sb="2" eb="4">
      <t>ナンブ</t>
    </rPh>
    <phoneticPr fontId="1"/>
  </si>
  <si>
    <t>東井戸堂町</t>
    <rPh sb="0" eb="1">
      <t>ヒガシ</t>
    </rPh>
    <rPh sb="1" eb="3">
      <t>イド</t>
    </rPh>
    <rPh sb="3" eb="4">
      <t>ドウ</t>
    </rPh>
    <rPh sb="4" eb="5">
      <t>マチ</t>
    </rPh>
    <phoneticPr fontId="1"/>
  </si>
  <si>
    <t>結崎駅東部</t>
    <rPh sb="0" eb="2">
      <t>ユイザキ</t>
    </rPh>
    <rPh sb="2" eb="3">
      <t>エキ</t>
    </rPh>
    <rPh sb="3" eb="4">
      <t>ヒガシ</t>
    </rPh>
    <rPh sb="4" eb="5">
      <t>ブ</t>
    </rPh>
    <phoneticPr fontId="1"/>
  </si>
  <si>
    <t>し-5</t>
    <phoneticPr fontId="1"/>
  </si>
  <si>
    <t>三宅町東屏風</t>
    <rPh sb="0" eb="2">
      <t>ミヤケ</t>
    </rPh>
    <rPh sb="2" eb="3">
      <t>マチ</t>
    </rPh>
    <rPh sb="3" eb="4">
      <t>ヒガシ</t>
    </rPh>
    <rPh sb="4" eb="6">
      <t>ビョウブ</t>
    </rPh>
    <phoneticPr fontId="1"/>
  </si>
  <si>
    <t>【注】　チラシの納品締切日は配布日の前週水曜です。</t>
    <rPh sb="1" eb="2">
      <t>チュウ</t>
    </rPh>
    <rPh sb="8" eb="10">
      <t>ノウヒン</t>
    </rPh>
    <rPh sb="10" eb="12">
      <t>シメキリ</t>
    </rPh>
    <rPh sb="12" eb="13">
      <t>ビ</t>
    </rPh>
    <rPh sb="14" eb="16">
      <t>ハイフ</t>
    </rPh>
    <rPh sb="16" eb="17">
      <t>ビ</t>
    </rPh>
    <rPh sb="18" eb="20">
      <t>ゼンシュウ</t>
    </rPh>
    <rPh sb="20" eb="22">
      <t>スイヨウ</t>
    </rPh>
    <phoneticPr fontId="1"/>
  </si>
  <si>
    <t>こ-10</t>
    <phoneticPr fontId="1"/>
  </si>
  <si>
    <t>勾田町・守目堂町</t>
    <rPh sb="0" eb="3">
      <t>マガタチョウ</t>
    </rPh>
    <rPh sb="4" eb="5">
      <t>モリ</t>
    </rPh>
    <rPh sb="5" eb="6">
      <t>メ</t>
    </rPh>
    <rPh sb="6" eb="7">
      <t>ドウ</t>
    </rPh>
    <rPh sb="7" eb="8">
      <t>マチ</t>
    </rPh>
    <phoneticPr fontId="1"/>
  </si>
  <si>
    <t>美松ヶ丘西１･２丁目 　東１･２丁目</t>
    <rPh sb="0" eb="1">
      <t>ミ</t>
    </rPh>
    <rPh sb="1" eb="2">
      <t>マツ</t>
    </rPh>
    <rPh sb="3" eb="4">
      <t>オカ</t>
    </rPh>
    <rPh sb="4" eb="5">
      <t>ニシ</t>
    </rPh>
    <rPh sb="8" eb="10">
      <t>チョウメ</t>
    </rPh>
    <rPh sb="12" eb="13">
      <t>ヒガシ</t>
    </rPh>
    <rPh sb="16" eb="18">
      <t>チョウメ</t>
    </rPh>
    <phoneticPr fontId="1"/>
  </si>
  <si>
    <t>さ-14</t>
    <phoneticPr fontId="1"/>
  </si>
  <si>
    <t>さ-15</t>
    <phoneticPr fontId="1"/>
  </si>
  <si>
    <t>さ-16</t>
    <phoneticPr fontId="1"/>
  </si>
  <si>
    <t>さ-17</t>
    <phoneticPr fontId="1"/>
  </si>
  <si>
    <t>お-5</t>
    <phoneticPr fontId="1"/>
  </si>
  <si>
    <t>御所市</t>
    <rPh sb="0" eb="2">
      <t>ゴショ</t>
    </rPh>
    <rPh sb="2" eb="3">
      <t>シ</t>
    </rPh>
    <phoneticPr fontId="1"/>
  </si>
  <si>
    <t>折り</t>
    <rPh sb="0" eb="1">
      <t>オ</t>
    </rPh>
    <phoneticPr fontId="1"/>
  </si>
  <si>
    <t>ご注文日：</t>
    <rPh sb="1" eb="3">
      <t>チュウモン</t>
    </rPh>
    <rPh sb="3" eb="4">
      <t>ビ</t>
    </rPh>
    <phoneticPr fontId="1"/>
  </si>
  <si>
    <t>※水色の箇所には必ずご記入お願いします。</t>
    <rPh sb="1" eb="3">
      <t>ミズイロ</t>
    </rPh>
    <rPh sb="4" eb="6">
      <t>カショ</t>
    </rPh>
    <rPh sb="8" eb="9">
      <t>カナラ</t>
    </rPh>
    <rPh sb="11" eb="13">
      <t>キニュウ</t>
    </rPh>
    <rPh sb="14" eb="15">
      <t>ネガ</t>
    </rPh>
    <phoneticPr fontId="1"/>
  </si>
  <si>
    <t>【会社名または氏名】</t>
    <rPh sb="1" eb="3">
      <t>カイシャ</t>
    </rPh>
    <rPh sb="3" eb="4">
      <t>メイ</t>
    </rPh>
    <rPh sb="7" eb="9">
      <t>シメイ</t>
    </rPh>
    <phoneticPr fontId="1"/>
  </si>
  <si>
    <t>【チラシ名】</t>
    <rPh sb="4" eb="5">
      <t>メイ</t>
    </rPh>
    <phoneticPr fontId="1"/>
  </si>
  <si>
    <t>【配布日（年/月/日を英数字で記入して下さい）】</t>
    <rPh sb="1" eb="3">
      <t>ハイフ</t>
    </rPh>
    <rPh sb="3" eb="4">
      <t>ビ</t>
    </rPh>
    <rPh sb="5" eb="6">
      <t>ネン</t>
    </rPh>
    <rPh sb="7" eb="8">
      <t>ツキ</t>
    </rPh>
    <rPh sb="9" eb="10">
      <t>ヒ</t>
    </rPh>
    <rPh sb="11" eb="14">
      <t>エイスウジ</t>
    </rPh>
    <rPh sb="15" eb="17">
      <t>キニュウ</t>
    </rPh>
    <rPh sb="19" eb="20">
      <t>クダ</t>
    </rPh>
    <phoneticPr fontId="1"/>
  </si>
  <si>
    <t>【広告主】</t>
    <rPh sb="1" eb="3">
      <t>コウコク</t>
    </rPh>
    <rPh sb="3" eb="4">
      <t>ヌシ</t>
    </rPh>
    <phoneticPr fontId="1"/>
  </si>
  <si>
    <t>【配布枚数】</t>
    <phoneticPr fontId="1"/>
  </si>
  <si>
    <t>【チラシのサイズ（リストから選んでください）】</t>
    <rPh sb="14" eb="15">
      <t>エラ</t>
    </rPh>
    <phoneticPr fontId="1"/>
  </si>
  <si>
    <t>【チラシの折の有無（リストから選んでください）】</t>
    <rPh sb="5" eb="6">
      <t>オリ</t>
    </rPh>
    <rPh sb="7" eb="9">
      <t>ウム</t>
    </rPh>
    <rPh sb="15" eb="16">
      <t>エラ</t>
    </rPh>
    <phoneticPr fontId="1"/>
  </si>
  <si>
    <t>【納品サイズ（リストから選んでください）】</t>
    <rPh sb="1" eb="3">
      <t>ノウヒン</t>
    </rPh>
    <rPh sb="12" eb="13">
      <t>エラ</t>
    </rPh>
    <phoneticPr fontId="1"/>
  </si>
  <si>
    <t>【納品日（年/月/日を英数字で記入して下さい）】</t>
    <rPh sb="1" eb="3">
      <t>ノウヒン</t>
    </rPh>
    <rPh sb="3" eb="4">
      <t>ヒ</t>
    </rPh>
    <phoneticPr fontId="1"/>
  </si>
  <si>
    <t>れじおん部数</t>
    <rPh sb="4" eb="6">
      <t>ブスウ</t>
    </rPh>
    <phoneticPr fontId="1"/>
  </si>
  <si>
    <t>合計</t>
    <rPh sb="0" eb="2">
      <t>ゴウケイ</t>
    </rPh>
    <phoneticPr fontId="1"/>
  </si>
  <si>
    <t>2021.12.01</t>
    <phoneticPr fontId="1"/>
  </si>
  <si>
    <t>あ　王寺町</t>
    <rPh sb="2" eb="5">
      <t>オウジチョウ</t>
    </rPh>
    <phoneticPr fontId="1"/>
  </si>
  <si>
    <t>い　河合町</t>
    <rPh sb="2" eb="5">
      <t>カワイチョウ</t>
    </rPh>
    <phoneticPr fontId="1"/>
  </si>
  <si>
    <t>う　上牧町</t>
    <rPh sb="2" eb="5">
      <t>カンマキチョウ</t>
    </rPh>
    <phoneticPr fontId="1"/>
  </si>
  <si>
    <t>え　広陵町</t>
    <rPh sb="2" eb="5">
      <t>コウリョウチョウ</t>
    </rPh>
    <phoneticPr fontId="1"/>
  </si>
  <si>
    <t>お　葛城市</t>
    <rPh sb="2" eb="4">
      <t>カツラギ</t>
    </rPh>
    <rPh sb="4" eb="5">
      <t>シ</t>
    </rPh>
    <phoneticPr fontId="1"/>
  </si>
  <si>
    <t>か　桜井市</t>
    <rPh sb="2" eb="5">
      <t>サクライシ</t>
    </rPh>
    <phoneticPr fontId="1"/>
  </si>
  <si>
    <t>き　橿原市</t>
    <rPh sb="2" eb="5">
      <t>カシハラシ</t>
    </rPh>
    <phoneticPr fontId="1"/>
  </si>
  <si>
    <t>く　大和高田市</t>
    <rPh sb="2" eb="4">
      <t>ヤマト</t>
    </rPh>
    <rPh sb="4" eb="6">
      <t>タカダ</t>
    </rPh>
    <rPh sb="6" eb="7">
      <t>シ</t>
    </rPh>
    <phoneticPr fontId="1"/>
  </si>
  <si>
    <t>け　香芝市</t>
    <rPh sb="2" eb="5">
      <t>カシバシ</t>
    </rPh>
    <phoneticPr fontId="1"/>
  </si>
  <si>
    <t>こ　天理市</t>
    <rPh sb="2" eb="5">
      <t>テンリシ</t>
    </rPh>
    <phoneticPr fontId="1"/>
  </si>
  <si>
    <t>さ　三郷町・斑鳩町</t>
    <rPh sb="2" eb="5">
      <t>サンゴウチョウ</t>
    </rPh>
    <rPh sb="6" eb="9">
      <t>イカルガチョウ</t>
    </rPh>
    <phoneticPr fontId="1"/>
  </si>
  <si>
    <t>し　磯城郡</t>
    <rPh sb="2" eb="5">
      <t>シキグン</t>
    </rPh>
    <phoneticPr fontId="1"/>
  </si>
  <si>
    <t>配布日</t>
    <rPh sb="0" eb="2">
      <t>ハイフ</t>
    </rPh>
    <rPh sb="2" eb="3">
      <t>ビ</t>
    </rPh>
    <phoneticPr fontId="1"/>
  </si>
  <si>
    <t xml:space="preserve">広告主 </t>
    <rPh sb="0" eb="2">
      <t>コウコク</t>
    </rPh>
    <rPh sb="2" eb="3">
      <t>ヌシ</t>
    </rPh>
    <phoneticPr fontId="1"/>
  </si>
  <si>
    <t>配布枚数</t>
    <phoneticPr fontId="1"/>
  </si>
  <si>
    <t>サイズ・折りの有無</t>
    <rPh sb="4" eb="5">
      <t>オ</t>
    </rPh>
    <rPh sb="7" eb="9">
      <t>ウム</t>
    </rPh>
    <phoneticPr fontId="1"/>
  </si>
  <si>
    <t>納品サイズ</t>
    <phoneticPr fontId="1"/>
  </si>
  <si>
    <t xml:space="preserve">納品日  </t>
    <rPh sb="0" eb="2">
      <t>ノウヒン</t>
    </rPh>
    <rPh sb="2" eb="3">
      <t>ヒ</t>
    </rPh>
    <phoneticPr fontId="1"/>
  </si>
  <si>
    <t xml:space="preserve"> </t>
    <phoneticPr fontId="1"/>
  </si>
  <si>
    <t xml:space="preserve"> </t>
    <rPh sb="1" eb="4">
      <t>フドウサン</t>
    </rPh>
    <phoneticPr fontId="1"/>
  </si>
  <si>
    <t>【中和】ポスティング申込書・ご注文内容</t>
    <rPh sb="1" eb="3">
      <t>チュウワ</t>
    </rPh>
    <rPh sb="10" eb="13">
      <t>モウシコミショ</t>
    </rPh>
    <rPh sb="15" eb="17">
      <t>チュウモン</t>
    </rPh>
    <rPh sb="17" eb="19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</si>
</sst>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枚&quot;"/>
    <numFmt numFmtId="177" formatCode="0_);[Red]\(0\)"/>
    <numFmt numFmtId="178" formatCode="[&lt;&gt;1]\'&quot;赤&quot;\]General;[=1]&quot;○&quot;;General"/>
    <numFmt numFmtId="179" formatCode="##,###,###&quot;枚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b/>
      <u/>
      <sz val="9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2"/>
      <charset val="128"/>
    </font>
    <font>
      <strike/>
      <sz val="9"/>
      <name val="ＭＳ Ｐゴシック"/>
      <family val="3"/>
      <charset val="128"/>
      <scheme val="minor"/>
    </font>
    <font>
      <strike/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22"/>
      <color theme="1"/>
      <name val="HG丸ｺﾞｼｯｸM-PRO"/>
      <family val="3"/>
      <charset val="128"/>
    </font>
    <font>
      <sz val="11"/>
      <color rgb="FF0070C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Arial Unicode MS"/>
      <family val="3"/>
      <charset val="128"/>
    </font>
    <font>
      <sz val="14"/>
      <color theme="1"/>
      <name val="Arial Unicode MS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278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2" borderId="0" xfId="0" applyFill="1">
      <alignment vertical="center"/>
    </xf>
    <xf numFmtId="0" fontId="3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vertical="center" wrapText="1"/>
      <protection hidden="1"/>
    </xf>
    <xf numFmtId="38" fontId="5" fillId="0" borderId="12" xfId="1" applyFont="1" applyBorder="1" applyProtection="1">
      <alignment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38" fontId="7" fillId="0" borderId="2" xfId="1" applyFont="1" applyBorder="1" applyProtection="1">
      <alignment vertical="center"/>
      <protection hidden="1"/>
    </xf>
    <xf numFmtId="38" fontId="7" fillId="0" borderId="7" xfId="1" applyFont="1" applyBorder="1" applyProtection="1">
      <alignment vertical="center"/>
      <protection hidden="1"/>
    </xf>
    <xf numFmtId="0" fontId="6" fillId="0" borderId="10" xfId="0" applyFont="1" applyBorder="1" applyAlignment="1" applyProtection="1">
      <alignment vertical="center" wrapText="1"/>
      <protection hidden="1"/>
    </xf>
    <xf numFmtId="0" fontId="6" fillId="0" borderId="8" xfId="0" applyFont="1" applyBorder="1" applyAlignment="1" applyProtection="1">
      <alignment vertical="center" wrapText="1"/>
      <protection hidden="1"/>
    </xf>
    <xf numFmtId="3" fontId="7" fillId="0" borderId="7" xfId="0" applyNumberFormat="1" applyFont="1" applyBorder="1" applyProtection="1">
      <alignment vertical="center"/>
      <protection hidden="1"/>
    </xf>
    <xf numFmtId="0" fontId="3" fillId="0" borderId="25" xfId="0" applyFont="1" applyBorder="1" applyAlignment="1" applyProtection="1">
      <alignment horizontal="center" vertical="center"/>
      <protection hidden="1"/>
    </xf>
    <xf numFmtId="0" fontId="6" fillId="0" borderId="25" xfId="0" applyFont="1" applyBorder="1" applyAlignment="1" applyProtection="1">
      <alignment vertical="center" wrapText="1"/>
      <protection hidden="1"/>
    </xf>
    <xf numFmtId="0" fontId="5" fillId="0" borderId="27" xfId="0" applyFont="1" applyBorder="1" applyProtection="1">
      <alignment vertical="center"/>
      <protection hidden="1"/>
    </xf>
    <xf numFmtId="0" fontId="5" fillId="0" borderId="12" xfId="0" applyFont="1" applyBorder="1" applyProtection="1">
      <alignment vertical="center"/>
      <protection hidden="1"/>
    </xf>
    <xf numFmtId="0" fontId="5" fillId="0" borderId="13" xfId="0" applyFont="1" applyBorder="1" applyProtection="1">
      <alignment vertical="center"/>
      <protection hidden="1"/>
    </xf>
    <xf numFmtId="0" fontId="5" fillId="0" borderId="11" xfId="0" applyFont="1" applyBorder="1" applyProtection="1">
      <alignment vertical="center"/>
      <protection hidden="1"/>
    </xf>
    <xf numFmtId="3" fontId="5" fillId="0" borderId="12" xfId="0" applyNumberFormat="1" applyFont="1" applyBorder="1" applyProtection="1">
      <alignment vertical="center"/>
      <protection hidden="1"/>
    </xf>
    <xf numFmtId="0" fontId="6" fillId="0" borderId="9" xfId="0" applyFont="1" applyBorder="1" applyProtection="1">
      <alignment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6" fillId="0" borderId="7" xfId="0" applyFont="1" applyBorder="1" applyProtection="1">
      <alignment vertical="center"/>
      <protection hidden="1"/>
    </xf>
    <xf numFmtId="0" fontId="5" fillId="0" borderId="2" xfId="0" applyFont="1" applyBorder="1" applyProtection="1">
      <alignment vertical="center"/>
      <protection hidden="1"/>
    </xf>
    <xf numFmtId="0" fontId="6" fillId="0" borderId="3" xfId="0" applyFont="1" applyBorder="1" applyProtection="1">
      <alignment vertical="center"/>
      <protection hidden="1"/>
    </xf>
    <xf numFmtId="0" fontId="6" fillId="0" borderId="9" xfId="0" applyFont="1" applyBorder="1" applyAlignment="1" applyProtection="1">
      <alignment vertical="center" wrapText="1" shrinkToFit="1"/>
      <protection hidden="1"/>
    </xf>
    <xf numFmtId="0" fontId="6" fillId="0" borderId="10" xfId="0" applyFont="1" applyBorder="1" applyProtection="1">
      <alignment vertical="center"/>
      <protection hidden="1"/>
    </xf>
    <xf numFmtId="3" fontId="5" fillId="0" borderId="27" xfId="0" applyNumberFormat="1" applyFont="1" applyBorder="1" applyProtection="1">
      <alignment vertical="center"/>
      <protection hidden="1"/>
    </xf>
    <xf numFmtId="0" fontId="3" fillId="0" borderId="0" xfId="0" applyFont="1" applyFill="1" applyProtection="1">
      <alignment vertical="center"/>
      <protection hidden="1"/>
    </xf>
    <xf numFmtId="3" fontId="5" fillId="0" borderId="13" xfId="0" applyNumberFormat="1" applyFont="1" applyBorder="1" applyProtection="1">
      <alignment vertical="center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12" fillId="0" borderId="0" xfId="0" applyFont="1" applyProtection="1">
      <alignment vertical="center"/>
      <protection hidden="1"/>
    </xf>
    <xf numFmtId="38" fontId="5" fillId="0" borderId="29" xfId="1" applyFont="1" applyBorder="1" applyProtection="1">
      <alignment vertical="center"/>
      <protection hidden="1"/>
    </xf>
    <xf numFmtId="38" fontId="5" fillId="0" borderId="30" xfId="1" applyFont="1" applyBorder="1" applyProtection="1">
      <alignment vertical="center"/>
      <protection hidden="1"/>
    </xf>
    <xf numFmtId="38" fontId="5" fillId="0" borderId="31" xfId="1" applyFont="1" applyBorder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38" fontId="8" fillId="0" borderId="1" xfId="1" applyFont="1" applyBorder="1" applyAlignment="1" applyProtection="1">
      <alignment horizontal="right" vertical="center"/>
      <protection hidden="1"/>
    </xf>
    <xf numFmtId="178" fontId="10" fillId="3" borderId="15" xfId="0" applyNumberFormat="1" applyFont="1" applyFill="1" applyBorder="1" applyAlignment="1" applyProtection="1">
      <alignment horizontal="center" vertical="center"/>
      <protection locked="0" hidden="1"/>
    </xf>
    <xf numFmtId="178" fontId="10" fillId="3" borderId="16" xfId="0" applyNumberFormat="1" applyFont="1" applyFill="1" applyBorder="1" applyAlignment="1" applyProtection="1">
      <alignment horizontal="center" vertical="center"/>
      <protection locked="0" hidden="1"/>
    </xf>
    <xf numFmtId="178" fontId="10" fillId="3" borderId="17" xfId="0" applyNumberFormat="1" applyFont="1" applyFill="1" applyBorder="1" applyAlignment="1" applyProtection="1">
      <alignment horizontal="center" vertical="center"/>
      <protection locked="0" hidden="1"/>
    </xf>
    <xf numFmtId="0" fontId="3" fillId="0" borderId="35" xfId="0" applyFont="1" applyBorder="1" applyAlignment="1" applyProtection="1">
      <alignment vertical="center"/>
      <protection locked="0" hidden="1"/>
    </xf>
    <xf numFmtId="0" fontId="3" fillId="0" borderId="36" xfId="0" applyFont="1" applyBorder="1" applyAlignment="1" applyProtection="1">
      <alignment vertical="center"/>
      <protection locked="0" hidden="1"/>
    </xf>
    <xf numFmtId="0" fontId="3" fillId="0" borderId="37" xfId="0" applyFont="1" applyBorder="1" applyAlignment="1" applyProtection="1">
      <alignment vertical="center"/>
      <protection locked="0" hidden="1"/>
    </xf>
    <xf numFmtId="0" fontId="3" fillId="0" borderId="9" xfId="0" applyFont="1" applyBorder="1" applyProtection="1">
      <alignment vertical="center"/>
      <protection hidden="1"/>
    </xf>
    <xf numFmtId="38" fontId="8" fillId="0" borderId="1" xfId="1" applyFont="1" applyFill="1" applyBorder="1" applyAlignment="1" applyProtection="1">
      <alignment horizontal="right" vertical="center"/>
      <protection hidden="1"/>
    </xf>
    <xf numFmtId="38" fontId="8" fillId="0" borderId="1" xfId="0" applyNumberFormat="1" applyFont="1" applyBorder="1" applyAlignment="1" applyProtection="1">
      <alignment horizontal="right" vertical="center"/>
      <protection hidden="1"/>
    </xf>
    <xf numFmtId="179" fontId="13" fillId="0" borderId="39" xfId="1" applyNumberFormat="1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Border="1" applyProtection="1">
      <alignment vertical="center"/>
      <protection hidden="1"/>
    </xf>
    <xf numFmtId="38" fontId="5" fillId="0" borderId="0" xfId="1" applyFont="1" applyBorder="1" applyProtection="1">
      <alignment vertical="center"/>
      <protection hidden="1"/>
    </xf>
    <xf numFmtId="0" fontId="3" fillId="0" borderId="0" xfId="0" applyFont="1" applyBorder="1" applyProtection="1">
      <alignment vertical="center"/>
      <protection hidden="1"/>
    </xf>
    <xf numFmtId="38" fontId="7" fillId="0" borderId="0" xfId="1" applyFont="1" applyBorder="1" applyProtection="1">
      <alignment vertical="center"/>
      <protection hidden="1"/>
    </xf>
    <xf numFmtId="178" fontId="10" fillId="0" borderId="0" xfId="0" applyNumberFormat="1" applyFont="1" applyFill="1" applyBorder="1" applyAlignment="1" applyProtection="1">
      <alignment horizontal="center" vertical="center"/>
      <protection hidden="1"/>
    </xf>
    <xf numFmtId="0" fontId="15" fillId="0" borderId="7" xfId="0" applyFont="1" applyBorder="1" applyAlignment="1" applyProtection="1">
      <alignment horizontal="center" vertical="center"/>
      <protection hidden="1"/>
    </xf>
    <xf numFmtId="0" fontId="16" fillId="0" borderId="7" xfId="0" applyFont="1" applyBorder="1" applyAlignment="1" applyProtection="1">
      <alignment vertical="center" wrapText="1"/>
      <protection hidden="1"/>
    </xf>
    <xf numFmtId="0" fontId="5" fillId="0" borderId="12" xfId="0" applyFont="1" applyFill="1" applyBorder="1" applyProtection="1">
      <alignment vertical="center"/>
      <protection hidden="1"/>
    </xf>
    <xf numFmtId="3" fontId="5" fillId="0" borderId="2" xfId="0" applyNumberFormat="1" applyFont="1" applyFill="1" applyBorder="1" applyProtection="1">
      <alignment vertical="center"/>
      <protection hidden="1"/>
    </xf>
    <xf numFmtId="0" fontId="5" fillId="0" borderId="27" xfId="0" applyFont="1" applyFill="1" applyBorder="1" applyProtection="1">
      <alignment vertical="center"/>
      <protection hidden="1"/>
    </xf>
    <xf numFmtId="3" fontId="5" fillId="0" borderId="12" xfId="0" applyNumberFormat="1" applyFont="1" applyFill="1" applyBorder="1" applyProtection="1">
      <alignment vertical="center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 applyAlignment="1" applyProtection="1">
      <alignment vertical="center" wrapText="1"/>
      <protection hidden="1"/>
    </xf>
    <xf numFmtId="0" fontId="5" fillId="0" borderId="0" xfId="0" applyFont="1" applyFill="1" applyBorder="1" applyProtection="1">
      <alignment vertical="center"/>
      <protection hidden="1"/>
    </xf>
    <xf numFmtId="38" fontId="5" fillId="0" borderId="0" xfId="1" applyFont="1" applyFill="1" applyBorder="1" applyProtection="1">
      <alignment vertical="center"/>
      <protection hidden="1"/>
    </xf>
    <xf numFmtId="0" fontId="3" fillId="0" borderId="0" xfId="0" applyFont="1" applyFill="1" applyBorder="1" applyProtection="1">
      <alignment vertical="center"/>
      <protection hidden="1"/>
    </xf>
    <xf numFmtId="0" fontId="3" fillId="0" borderId="42" xfId="0" applyFont="1" applyBorder="1" applyAlignment="1" applyProtection="1">
      <alignment horizontal="center" vertical="center"/>
      <protection hidden="1"/>
    </xf>
    <xf numFmtId="0" fontId="6" fillId="0" borderId="23" xfId="0" applyFont="1" applyBorder="1" applyAlignment="1" applyProtection="1">
      <alignment vertical="center" wrapText="1"/>
      <protection hidden="1"/>
    </xf>
    <xf numFmtId="0" fontId="5" fillId="0" borderId="43" xfId="0" applyFont="1" applyBorder="1" applyProtection="1">
      <alignment vertical="center"/>
      <protection hidden="1"/>
    </xf>
    <xf numFmtId="178" fontId="10" fillId="3" borderId="44" xfId="0" applyNumberFormat="1" applyFont="1" applyFill="1" applyBorder="1" applyAlignment="1" applyProtection="1">
      <alignment horizontal="center" vertical="center"/>
      <protection locked="0" hidden="1"/>
    </xf>
    <xf numFmtId="38" fontId="5" fillId="0" borderId="45" xfId="1" applyFont="1" applyBorder="1" applyProtection="1">
      <alignment vertical="center"/>
      <protection hidden="1"/>
    </xf>
    <xf numFmtId="38" fontId="7" fillId="0" borderId="1" xfId="1" applyFont="1" applyBorder="1" applyProtection="1">
      <alignment vertical="center"/>
      <protection hidden="1"/>
    </xf>
    <xf numFmtId="0" fontId="5" fillId="0" borderId="24" xfId="0" applyFont="1" applyBorder="1" applyProtection="1">
      <alignment vertical="center"/>
      <protection hidden="1"/>
    </xf>
    <xf numFmtId="38" fontId="5" fillId="0" borderId="47" xfId="1" applyFont="1" applyBorder="1" applyProtection="1">
      <alignment vertical="center"/>
      <protection hidden="1"/>
    </xf>
    <xf numFmtId="38" fontId="5" fillId="0" borderId="48" xfId="1" applyFont="1" applyBorder="1" applyProtection="1">
      <alignment vertical="center"/>
      <protection hidden="1"/>
    </xf>
    <xf numFmtId="38" fontId="5" fillId="0" borderId="49" xfId="1" applyFont="1" applyBorder="1" applyProtection="1">
      <alignment vertical="center"/>
      <protection hidden="1"/>
    </xf>
    <xf numFmtId="0" fontId="3" fillId="0" borderId="48" xfId="0" applyFont="1" applyBorder="1" applyProtection="1">
      <alignment vertical="center"/>
      <protection hidden="1"/>
    </xf>
    <xf numFmtId="178" fontId="10" fillId="3" borderId="50" xfId="0" applyNumberFormat="1" applyFont="1" applyFill="1" applyBorder="1" applyAlignment="1" applyProtection="1">
      <alignment horizontal="center" vertical="center"/>
      <protection locked="0" hidden="1"/>
    </xf>
    <xf numFmtId="0" fontId="3" fillId="0" borderId="51" xfId="0" applyFont="1" applyBorder="1" applyProtection="1">
      <alignment vertical="center"/>
      <protection hidden="1"/>
    </xf>
    <xf numFmtId="0" fontId="3" fillId="0" borderId="10" xfId="0" applyFont="1" applyBorder="1" applyProtection="1">
      <alignment vertical="center"/>
      <protection hidden="1"/>
    </xf>
    <xf numFmtId="0" fontId="17" fillId="0" borderId="12" xfId="0" applyFont="1" applyBorder="1" applyProtection="1">
      <alignment vertical="center"/>
      <protection hidden="1"/>
    </xf>
    <xf numFmtId="3" fontId="17" fillId="0" borderId="12" xfId="0" applyNumberFormat="1" applyFont="1" applyBorder="1" applyProtection="1">
      <alignment vertical="center"/>
      <protection hidden="1"/>
    </xf>
    <xf numFmtId="0" fontId="17" fillId="0" borderId="13" xfId="0" applyFont="1" applyBorder="1" applyProtection="1">
      <alignment vertical="center"/>
      <protection hidden="1"/>
    </xf>
    <xf numFmtId="38" fontId="5" fillId="0" borderId="52" xfId="1" applyFont="1" applyBorder="1" applyProtection="1">
      <alignment vertical="center"/>
      <protection hidden="1"/>
    </xf>
    <xf numFmtId="0" fontId="6" fillId="0" borderId="42" xfId="0" applyFont="1" applyBorder="1" applyAlignment="1" applyProtection="1">
      <alignment vertical="center" wrapText="1"/>
      <protection hidden="1"/>
    </xf>
    <xf numFmtId="0" fontId="6" fillId="0" borderId="23" xfId="0" applyFont="1" applyBorder="1" applyProtection="1">
      <alignment vertical="center"/>
      <protection hidden="1"/>
    </xf>
    <xf numFmtId="0" fontId="8" fillId="0" borderId="4" xfId="0" applyFont="1" applyBorder="1" applyAlignment="1" applyProtection="1">
      <alignment horizontal="left" vertical="center"/>
      <protection hidden="1"/>
    </xf>
    <xf numFmtId="0" fontId="8" fillId="0" borderId="6" xfId="0" applyFont="1" applyBorder="1" applyAlignment="1" applyProtection="1">
      <alignment horizontal="left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13" fillId="0" borderId="19" xfId="0" applyFont="1" applyBorder="1" applyAlignment="1" applyProtection="1">
      <alignment horizontal="left" vertical="center"/>
      <protection hidden="1"/>
    </xf>
    <xf numFmtId="0" fontId="20" fillId="0" borderId="0" xfId="0" applyFont="1" applyProtection="1">
      <alignment vertical="center"/>
      <protection hidden="1"/>
    </xf>
    <xf numFmtId="38" fontId="5" fillId="0" borderId="1" xfId="1" applyFont="1" applyFill="1" applyBorder="1" applyAlignment="1" applyProtection="1">
      <alignment horizontal="center" vertical="center" shrinkToFit="1"/>
      <protection hidden="1"/>
    </xf>
    <xf numFmtId="38" fontId="8" fillId="0" borderId="1" xfId="1" applyFont="1" applyBorder="1" applyAlignment="1" applyProtection="1">
      <alignment horizontal="center" vertical="center" shrinkToFit="1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left" vertical="center"/>
      <protection hidden="1"/>
    </xf>
    <xf numFmtId="0" fontId="8" fillId="0" borderId="6" xfId="0" applyFont="1" applyBorder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8" fillId="0" borderId="41" xfId="0" applyFont="1" applyBorder="1" applyAlignment="1" applyProtection="1">
      <alignment horizontal="left" vertical="center"/>
      <protection hidden="1"/>
    </xf>
    <xf numFmtId="0" fontId="8" fillId="0" borderId="32" xfId="0" applyFont="1" applyBorder="1" applyAlignment="1" applyProtection="1">
      <alignment horizontal="left" vertical="center"/>
      <protection hidden="1"/>
    </xf>
    <xf numFmtId="179" fontId="13" fillId="0" borderId="40" xfId="1" applyNumberFormat="1" applyFont="1" applyBorder="1" applyAlignment="1" applyProtection="1">
      <alignment horizontal="center" vertical="center"/>
      <protection hidden="1"/>
    </xf>
    <xf numFmtId="179" fontId="13" fillId="0" borderId="53" xfId="1" applyNumberFormat="1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38" fontId="8" fillId="0" borderId="41" xfId="1" applyFont="1" applyBorder="1" applyAlignment="1" applyProtection="1">
      <alignment horizontal="right" vertical="center"/>
      <protection hidden="1"/>
    </xf>
    <xf numFmtId="38" fontId="8" fillId="0" borderId="32" xfId="1" applyFont="1" applyBorder="1" applyAlignment="1" applyProtection="1">
      <alignment horizontal="right" vertical="center"/>
      <protection hidden="1"/>
    </xf>
    <xf numFmtId="38" fontId="8" fillId="0" borderId="4" xfId="1" applyFont="1" applyBorder="1" applyAlignment="1" applyProtection="1">
      <alignment horizontal="right" vertical="center"/>
      <protection hidden="1"/>
    </xf>
    <xf numFmtId="38" fontId="8" fillId="0" borderId="6" xfId="1" applyFont="1" applyBorder="1" applyAlignment="1" applyProtection="1">
      <alignment horizontal="right" vertical="center"/>
      <protection hidden="1"/>
    </xf>
    <xf numFmtId="38" fontId="8" fillId="0" borderId="4" xfId="1" applyFont="1" applyBorder="1" applyAlignment="1" applyProtection="1">
      <alignment horizontal="center" vertical="center"/>
      <protection hidden="1"/>
    </xf>
    <xf numFmtId="38" fontId="8" fillId="0" borderId="6" xfId="1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13" fillId="0" borderId="19" xfId="0" applyFont="1" applyBorder="1" applyAlignment="1" applyProtection="1">
      <alignment horizontal="center" vertical="center"/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179" fontId="13" fillId="0" borderId="20" xfId="1" applyNumberFormat="1" applyFont="1" applyBorder="1" applyAlignment="1" applyProtection="1">
      <alignment horizontal="center" vertical="center"/>
      <protection hidden="1"/>
    </xf>
    <xf numFmtId="0" fontId="8" fillId="0" borderId="4" xfId="0" applyFont="1" applyFill="1" applyBorder="1" applyAlignment="1" applyProtection="1">
      <alignment horizontal="center" vertical="center"/>
      <protection hidden="1"/>
    </xf>
    <xf numFmtId="0" fontId="8" fillId="0" borderId="6" xfId="0" applyFont="1" applyFill="1" applyBorder="1" applyAlignment="1" applyProtection="1">
      <alignment horizontal="center" vertical="center"/>
      <protection hidden="1"/>
    </xf>
    <xf numFmtId="0" fontId="8" fillId="0" borderId="4" xfId="0" applyFont="1" applyFill="1" applyBorder="1" applyAlignment="1" applyProtection="1">
      <alignment horizontal="left" vertical="center"/>
      <protection hidden="1"/>
    </xf>
    <xf numFmtId="0" fontId="8" fillId="0" borderId="6" xfId="0" applyFont="1" applyFill="1" applyBorder="1" applyAlignment="1" applyProtection="1">
      <alignment horizontal="left" vertical="center"/>
      <protection hidden="1"/>
    </xf>
    <xf numFmtId="0" fontId="8" fillId="0" borderId="41" xfId="0" applyFont="1" applyFill="1" applyBorder="1" applyAlignment="1" applyProtection="1">
      <alignment horizontal="left" vertical="center"/>
      <protection hidden="1"/>
    </xf>
    <xf numFmtId="0" fontId="8" fillId="0" borderId="32" xfId="0" applyFont="1" applyFill="1" applyBorder="1" applyAlignment="1" applyProtection="1">
      <alignment horizontal="left" vertical="center"/>
      <protection hidden="1"/>
    </xf>
    <xf numFmtId="38" fontId="8" fillId="0" borderId="4" xfId="1" applyFont="1" applyFill="1" applyBorder="1" applyAlignment="1" applyProtection="1">
      <alignment horizontal="center" vertical="center"/>
      <protection hidden="1"/>
    </xf>
    <xf numFmtId="38" fontId="8" fillId="0" borderId="6" xfId="1" applyFont="1" applyFill="1" applyBorder="1" applyAlignment="1" applyProtection="1">
      <alignment horizontal="center" vertical="center"/>
      <protection hidden="1"/>
    </xf>
    <xf numFmtId="38" fontId="8" fillId="0" borderId="4" xfId="1" applyFont="1" applyFill="1" applyBorder="1" applyAlignment="1" applyProtection="1">
      <alignment horizontal="right" vertical="center"/>
      <protection hidden="1"/>
    </xf>
    <xf numFmtId="38" fontId="8" fillId="0" borderId="6" xfId="1" applyFont="1" applyFill="1" applyBorder="1" applyAlignment="1" applyProtection="1">
      <alignment horizontal="right" vertical="center"/>
      <protection hidden="1"/>
    </xf>
    <xf numFmtId="38" fontId="8" fillId="0" borderId="41" xfId="1" applyFont="1" applyFill="1" applyBorder="1" applyAlignment="1" applyProtection="1">
      <alignment horizontal="right" vertical="center"/>
      <protection hidden="1"/>
    </xf>
    <xf numFmtId="38" fontId="8" fillId="0" borderId="32" xfId="1" applyFont="1" applyFill="1" applyBorder="1" applyAlignment="1" applyProtection="1">
      <alignment horizontal="right"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left" vertical="center" shrinkToFit="1"/>
      <protection hidden="1"/>
    </xf>
    <xf numFmtId="0" fontId="3" fillId="0" borderId="56" xfId="0" applyFont="1" applyFill="1" applyBorder="1" applyAlignment="1" applyProtection="1">
      <alignment horizontal="left" vertical="center"/>
      <protection hidden="1"/>
    </xf>
    <xf numFmtId="0" fontId="8" fillId="0" borderId="4" xfId="0" applyFont="1" applyBorder="1" applyAlignment="1" applyProtection="1">
      <alignment horizontal="left" vertical="center"/>
      <protection hidden="1"/>
    </xf>
    <xf numFmtId="0" fontId="8" fillId="0" borderId="6" xfId="0" applyFont="1" applyBorder="1" applyAlignment="1" applyProtection="1">
      <alignment horizontal="left" vertical="center"/>
      <protection hidden="1"/>
    </xf>
    <xf numFmtId="38" fontId="8" fillId="0" borderId="4" xfId="1" applyFont="1" applyBorder="1" applyAlignment="1" applyProtection="1">
      <alignment horizontal="center" vertical="center" shrinkToFit="1"/>
      <protection hidden="1"/>
    </xf>
    <xf numFmtId="38" fontId="8" fillId="0" borderId="6" xfId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8" fillId="0" borderId="41" xfId="0" applyFont="1" applyBorder="1" applyAlignment="1" applyProtection="1">
      <alignment horizontal="left" vertical="center"/>
      <protection hidden="1"/>
    </xf>
    <xf numFmtId="0" fontId="8" fillId="0" borderId="32" xfId="0" applyFont="1" applyBorder="1" applyAlignment="1" applyProtection="1">
      <alignment horizontal="left" vertical="center"/>
      <protection hidden="1"/>
    </xf>
    <xf numFmtId="38" fontId="8" fillId="0" borderId="4" xfId="0" applyNumberFormat="1" applyFont="1" applyBorder="1" applyAlignment="1" applyProtection="1">
      <alignment horizontal="right" vertical="center"/>
      <protection hidden="1"/>
    </xf>
    <xf numFmtId="38" fontId="8" fillId="0" borderId="6" xfId="0" applyNumberFormat="1" applyFont="1" applyBorder="1" applyAlignment="1" applyProtection="1">
      <alignment horizontal="right" vertical="center"/>
      <protection hidden="1"/>
    </xf>
    <xf numFmtId="0" fontId="0" fillId="0" borderId="0" xfId="0" applyProtection="1">
      <alignment vertical="center"/>
      <protection hidden="1"/>
    </xf>
    <xf numFmtId="0" fontId="21" fillId="0" borderId="0" xfId="0" applyFont="1" applyProtection="1">
      <alignment vertical="center"/>
      <protection hidden="1"/>
    </xf>
    <xf numFmtId="31" fontId="0" fillId="5" borderId="72" xfId="0" applyNumberFormat="1" applyFill="1" applyBorder="1" applyProtection="1">
      <alignment vertical="center"/>
      <protection locked="0" hidden="1"/>
    </xf>
    <xf numFmtId="0" fontId="22" fillId="0" borderId="0" xfId="0" applyFont="1" applyProtection="1">
      <alignment vertical="center"/>
      <protection hidden="1"/>
    </xf>
    <xf numFmtId="0" fontId="0" fillId="0" borderId="73" xfId="0" applyBorder="1" applyProtection="1">
      <alignment vertical="center"/>
      <protection hidden="1"/>
    </xf>
    <xf numFmtId="0" fontId="0" fillId="0" borderId="77" xfId="0" applyBorder="1" applyProtection="1">
      <alignment vertical="center"/>
      <protection hidden="1"/>
    </xf>
    <xf numFmtId="0" fontId="5" fillId="0" borderId="26" xfId="0" applyFont="1" applyBorder="1" applyAlignment="1" applyProtection="1">
      <alignment horizontal="left" vertical="center"/>
      <protection hidden="1"/>
    </xf>
    <xf numFmtId="49" fontId="13" fillId="3" borderId="26" xfId="0" applyNumberFormat="1" applyFont="1" applyFill="1" applyBorder="1" applyAlignment="1" applyProtection="1">
      <alignment horizontal="left" vertical="center"/>
      <protection locked="0" hidden="1"/>
    </xf>
    <xf numFmtId="49" fontId="13" fillId="3" borderId="3" xfId="0" applyNumberFormat="1" applyFont="1" applyFill="1" applyBorder="1" applyAlignment="1" applyProtection="1">
      <alignment horizontal="left" vertical="center"/>
      <protection locked="0" hidden="1"/>
    </xf>
    <xf numFmtId="49" fontId="13" fillId="3" borderId="22" xfId="0" applyNumberFormat="1" applyFont="1" applyFill="1" applyBorder="1" applyAlignment="1" applyProtection="1">
      <alignment horizontal="left" vertical="center"/>
      <protection locked="0" hidden="1"/>
    </xf>
    <xf numFmtId="0" fontId="5" fillId="0" borderId="28" xfId="0" applyFont="1" applyBorder="1" applyAlignment="1" applyProtection="1">
      <alignment horizontal="left" vertical="center"/>
      <protection hidden="1"/>
    </xf>
    <xf numFmtId="0" fontId="13" fillId="3" borderId="28" xfId="0" applyFont="1" applyFill="1" applyBorder="1" applyAlignment="1" applyProtection="1">
      <alignment horizontal="left" vertical="center"/>
      <protection locked="0" hidden="1"/>
    </xf>
    <xf numFmtId="0" fontId="13" fillId="3" borderId="5" xfId="0" applyFont="1" applyFill="1" applyBorder="1" applyAlignment="1" applyProtection="1">
      <alignment horizontal="left" vertical="center"/>
      <protection locked="0" hidden="1"/>
    </xf>
    <xf numFmtId="0" fontId="13" fillId="3" borderId="18" xfId="0" applyFont="1" applyFill="1" applyBorder="1" applyAlignment="1" applyProtection="1">
      <alignment horizontal="left" vertical="center"/>
      <protection locked="0" hidden="1"/>
    </xf>
    <xf numFmtId="179" fontId="13" fillId="3" borderId="28" xfId="0" applyNumberFormat="1" applyFont="1" applyFill="1" applyBorder="1" applyAlignment="1" applyProtection="1">
      <alignment horizontal="left" vertical="center"/>
      <protection locked="0" hidden="1"/>
    </xf>
    <xf numFmtId="179" fontId="13" fillId="3" borderId="5" xfId="0" applyNumberFormat="1" applyFont="1" applyFill="1" applyBorder="1" applyAlignment="1" applyProtection="1">
      <alignment horizontal="left" vertical="center"/>
      <protection locked="0" hidden="1"/>
    </xf>
    <xf numFmtId="179" fontId="13" fillId="3" borderId="18" xfId="0" applyNumberFormat="1" applyFont="1" applyFill="1" applyBorder="1" applyAlignment="1" applyProtection="1">
      <alignment horizontal="left" vertical="center"/>
      <protection locked="0" hidden="1"/>
    </xf>
    <xf numFmtId="0" fontId="5" fillId="0" borderId="65" xfId="0" applyFont="1" applyBorder="1" applyAlignment="1" applyProtection="1">
      <alignment horizontal="left" vertical="center"/>
      <protection hidden="1"/>
    </xf>
    <xf numFmtId="0" fontId="13" fillId="3" borderId="65" xfId="0" applyFont="1" applyFill="1" applyBorder="1" applyAlignment="1" applyProtection="1">
      <alignment horizontal="left" vertical="center"/>
      <protection locked="0" hidden="1"/>
    </xf>
    <xf numFmtId="176" fontId="13" fillId="3" borderId="78" xfId="0" applyNumberFormat="1" applyFont="1" applyFill="1" applyBorder="1" applyAlignment="1" applyProtection="1">
      <alignment horizontal="center" vertical="center"/>
      <protection locked="0" hidden="1"/>
    </xf>
    <xf numFmtId="176" fontId="13" fillId="3" borderId="79" xfId="0" applyNumberFormat="1" applyFont="1" applyFill="1" applyBorder="1" applyAlignment="1" applyProtection="1">
      <alignment horizontal="center" vertical="center"/>
      <protection locked="0" hidden="1"/>
    </xf>
    <xf numFmtId="0" fontId="5" fillId="0" borderId="80" xfId="0" applyFont="1" applyBorder="1" applyAlignment="1" applyProtection="1">
      <alignment horizontal="left" vertical="center"/>
      <protection hidden="1"/>
    </xf>
    <xf numFmtId="0" fontId="13" fillId="3" borderId="80" xfId="0" applyFont="1" applyFill="1" applyBorder="1" applyAlignment="1" applyProtection="1">
      <alignment horizontal="left" vertical="center"/>
      <protection locked="0" hidden="1"/>
    </xf>
    <xf numFmtId="176" fontId="13" fillId="3" borderId="81" xfId="0" applyNumberFormat="1" applyFont="1" applyFill="1" applyBorder="1" applyAlignment="1" applyProtection="1">
      <alignment horizontal="center" vertical="center"/>
      <protection locked="0" hidden="1"/>
    </xf>
    <xf numFmtId="0" fontId="13" fillId="3" borderId="82" xfId="0" applyFont="1" applyFill="1" applyBorder="1" applyAlignment="1" applyProtection="1">
      <alignment horizontal="center" vertical="center"/>
      <protection locked="0" hidden="1"/>
    </xf>
    <xf numFmtId="0" fontId="13" fillId="3" borderId="83" xfId="0" applyFont="1" applyFill="1" applyBorder="1" applyAlignment="1" applyProtection="1">
      <alignment horizontal="left" vertical="center"/>
      <protection locked="0" hidden="1"/>
    </xf>
    <xf numFmtId="0" fontId="13" fillId="3" borderId="3" xfId="0" applyFont="1" applyFill="1" applyBorder="1" applyProtection="1">
      <alignment vertical="center"/>
      <protection locked="0" hidden="1"/>
    </xf>
    <xf numFmtId="0" fontId="13" fillId="3" borderId="22" xfId="0" applyFont="1" applyFill="1" applyBorder="1" applyProtection="1">
      <alignment vertical="center"/>
      <protection locked="0" hidden="1"/>
    </xf>
    <xf numFmtId="0" fontId="5" fillId="0" borderId="35" xfId="0" applyFont="1" applyBorder="1" applyAlignment="1" applyProtection="1">
      <alignment horizontal="left" vertical="center"/>
      <protection hidden="1"/>
    </xf>
    <xf numFmtId="0" fontId="5" fillId="0" borderId="36" xfId="0" applyFont="1" applyBorder="1" applyAlignment="1" applyProtection="1">
      <alignment horizontal="left" vertical="center"/>
      <protection hidden="1"/>
    </xf>
    <xf numFmtId="0" fontId="5" fillId="0" borderId="37" xfId="0" applyFont="1" applyBorder="1" applyAlignment="1" applyProtection="1">
      <alignment horizontal="left" vertical="center"/>
      <protection hidden="1"/>
    </xf>
    <xf numFmtId="0" fontId="24" fillId="0" borderId="74" xfId="0" applyFont="1" applyBorder="1" applyProtection="1">
      <alignment vertical="center"/>
      <protection hidden="1"/>
    </xf>
    <xf numFmtId="0" fontId="0" fillId="0" borderId="84" xfId="0" applyBorder="1" applyAlignment="1" applyProtection="1">
      <alignment horizontal="center" vertical="center"/>
      <protection hidden="1"/>
    </xf>
    <xf numFmtId="0" fontId="24" fillId="0" borderId="85" xfId="0" applyFont="1" applyBorder="1" applyAlignment="1" applyProtection="1">
      <alignment horizontal="center" vertical="center"/>
      <protection hidden="1"/>
    </xf>
    <xf numFmtId="0" fontId="25" fillId="0" borderId="65" xfId="0" applyFont="1" applyBorder="1" applyProtection="1">
      <alignment vertical="center"/>
      <protection hidden="1"/>
    </xf>
    <xf numFmtId="179" fontId="26" fillId="0" borderId="25" xfId="1" applyNumberFormat="1" applyFont="1" applyBorder="1" applyProtection="1">
      <alignment vertical="center"/>
      <protection hidden="1"/>
    </xf>
    <xf numFmtId="179" fontId="27" fillId="0" borderId="86" xfId="1" applyNumberFormat="1" applyFont="1" applyBorder="1" applyProtection="1">
      <alignment vertical="center"/>
      <protection hidden="1"/>
    </xf>
    <xf numFmtId="0" fontId="25" fillId="0" borderId="80" xfId="0" applyFont="1" applyBorder="1" applyProtection="1">
      <alignment vertical="center"/>
      <protection hidden="1"/>
    </xf>
    <xf numFmtId="179" fontId="26" fillId="0" borderId="9" xfId="1" applyNumberFormat="1" applyFont="1" applyBorder="1" applyProtection="1">
      <alignment vertical="center"/>
      <protection hidden="1"/>
    </xf>
    <xf numFmtId="179" fontId="27" fillId="0" borderId="87" xfId="1" applyNumberFormat="1" applyFont="1" applyBorder="1" applyProtection="1">
      <alignment vertical="center"/>
      <protection hidden="1"/>
    </xf>
    <xf numFmtId="0" fontId="25" fillId="0" borderId="26" xfId="0" applyFont="1" applyBorder="1" applyProtection="1">
      <alignment vertical="center"/>
      <protection hidden="1"/>
    </xf>
    <xf numFmtId="179" fontId="26" fillId="0" borderId="10" xfId="1" applyNumberFormat="1" applyFont="1" applyBorder="1" applyProtection="1">
      <alignment vertical="center"/>
      <protection hidden="1"/>
    </xf>
    <xf numFmtId="0" fontId="25" fillId="0" borderId="35" xfId="0" applyFont="1" applyBorder="1" applyProtection="1">
      <alignment vertical="center"/>
      <protection hidden="1"/>
    </xf>
    <xf numFmtId="179" fontId="26" fillId="0" borderId="88" xfId="1" applyNumberFormat="1" applyFont="1" applyBorder="1" applyProtection="1">
      <alignment vertical="center"/>
      <protection hidden="1"/>
    </xf>
    <xf numFmtId="179" fontId="27" fillId="0" borderId="89" xfId="1" applyNumberFormat="1" applyFont="1" applyBorder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14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176" fontId="3" fillId="0" borderId="0" xfId="0" applyNumberFormat="1" applyFont="1" applyBorder="1" applyAlignment="1" applyProtection="1">
      <alignment horizontal="center" vertical="center"/>
      <protection hidden="1"/>
    </xf>
    <xf numFmtId="177" fontId="3" fillId="0" borderId="0" xfId="0" applyNumberFormat="1" applyFont="1" applyBorder="1" applyAlignment="1" applyProtection="1">
      <alignment horizontal="center" vertical="center"/>
      <protection hidden="1"/>
    </xf>
    <xf numFmtId="179" fontId="27" fillId="0" borderId="90" xfId="1" applyNumberFormat="1" applyFont="1" applyBorder="1" applyProtection="1">
      <alignment vertical="center"/>
      <protection hidden="1"/>
    </xf>
    <xf numFmtId="0" fontId="23" fillId="3" borderId="74" xfId="0" applyFont="1" applyFill="1" applyBorder="1" applyAlignment="1" applyProtection="1">
      <alignment horizontal="left" vertical="center"/>
      <protection locked="0" hidden="1"/>
    </xf>
    <xf numFmtId="0" fontId="23" fillId="3" borderId="75" xfId="0" applyFont="1" applyFill="1" applyBorder="1" applyAlignment="1" applyProtection="1">
      <alignment horizontal="left" vertical="center"/>
      <protection locked="0" hidden="1"/>
    </xf>
    <xf numFmtId="0" fontId="23" fillId="3" borderId="76" xfId="0" applyFont="1" applyFill="1" applyBorder="1" applyAlignment="1" applyProtection="1">
      <alignment horizontal="left" vertical="center"/>
      <protection locked="0" hidden="1"/>
    </xf>
    <xf numFmtId="0" fontId="23" fillId="3" borderId="28" xfId="0" applyFont="1" applyFill="1" applyBorder="1" applyAlignment="1" applyProtection="1">
      <alignment horizontal="left" vertical="center"/>
      <protection locked="0" hidden="1"/>
    </xf>
    <xf numFmtId="0" fontId="23" fillId="3" borderId="5" xfId="0" applyFont="1" applyFill="1" applyBorder="1" applyAlignment="1" applyProtection="1">
      <alignment horizontal="left" vertical="center"/>
      <protection locked="0" hidden="1"/>
    </xf>
    <xf numFmtId="0" fontId="23" fillId="3" borderId="18" xfId="0" applyFont="1" applyFill="1" applyBorder="1" applyAlignment="1" applyProtection="1">
      <alignment horizontal="left" vertical="center"/>
      <protection locked="0" hidden="1"/>
    </xf>
    <xf numFmtId="0" fontId="5" fillId="0" borderId="28" xfId="0" applyFont="1" applyFill="1" applyBorder="1" applyAlignment="1" applyProtection="1">
      <alignment horizontal="center" vertical="center"/>
      <protection locked="0" hidden="1"/>
    </xf>
    <xf numFmtId="0" fontId="5" fillId="0" borderId="5" xfId="0" applyFont="1" applyFill="1" applyBorder="1" applyAlignment="1" applyProtection="1">
      <alignment horizontal="center" vertical="center"/>
      <protection locked="0" hidden="1"/>
    </xf>
    <xf numFmtId="0" fontId="5" fillId="0" borderId="58" xfId="0" applyFont="1" applyFill="1" applyBorder="1" applyAlignment="1" applyProtection="1">
      <alignment horizontal="center" vertical="center"/>
      <protection locked="0" hidden="1"/>
    </xf>
    <xf numFmtId="176" fontId="5" fillId="0" borderId="28" xfId="0" applyNumberFormat="1" applyFont="1" applyFill="1" applyBorder="1" applyAlignment="1" applyProtection="1">
      <alignment horizontal="center" vertical="center"/>
      <protection locked="0" hidden="1"/>
    </xf>
    <xf numFmtId="176" fontId="5" fillId="0" borderId="5" xfId="0" applyNumberFormat="1" applyFont="1" applyFill="1" applyBorder="1" applyAlignment="1" applyProtection="1">
      <alignment horizontal="center" vertical="center"/>
      <protection locked="0" hidden="1"/>
    </xf>
    <xf numFmtId="176" fontId="5" fillId="0" borderId="58" xfId="0" applyNumberFormat="1" applyFont="1" applyFill="1" applyBorder="1" applyAlignment="1" applyProtection="1">
      <alignment horizontal="center" vertical="center"/>
      <protection locked="0" hidden="1"/>
    </xf>
    <xf numFmtId="0" fontId="5" fillId="0" borderId="65" xfId="0" applyFont="1" applyFill="1" applyBorder="1" applyAlignment="1" applyProtection="1">
      <alignment horizontal="center" vertical="center"/>
      <protection locked="0" hidden="1"/>
    </xf>
    <xf numFmtId="0" fontId="5" fillId="0" borderId="11" xfId="0" applyFont="1" applyFill="1" applyBorder="1" applyAlignment="1" applyProtection="1">
      <alignment horizontal="center" vertical="center"/>
      <protection locked="0" hidden="1"/>
    </xf>
    <xf numFmtId="0" fontId="5" fillId="0" borderId="66" xfId="0" applyFont="1" applyFill="1" applyBorder="1" applyAlignment="1" applyProtection="1">
      <alignment horizontal="center" vertical="center"/>
      <protection locked="0" hidden="1"/>
    </xf>
    <xf numFmtId="0" fontId="5" fillId="0" borderId="26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0" borderId="64" xfId="0" applyFont="1" applyFill="1" applyBorder="1" applyAlignment="1" applyProtection="1">
      <alignment horizontal="center" vertical="center"/>
      <protection hidden="1"/>
    </xf>
    <xf numFmtId="177" fontId="5" fillId="0" borderId="33" xfId="0" applyNumberFormat="1" applyFont="1" applyFill="1" applyBorder="1" applyAlignment="1" applyProtection="1">
      <alignment horizontal="center" vertical="center"/>
      <protection locked="0" hidden="1"/>
    </xf>
    <xf numFmtId="177" fontId="5" fillId="0" borderId="38" xfId="0" applyNumberFormat="1" applyFont="1" applyFill="1" applyBorder="1" applyAlignment="1" applyProtection="1">
      <alignment horizontal="center" vertical="center"/>
      <protection locked="0" hidden="1"/>
    </xf>
    <xf numFmtId="177" fontId="5" fillId="0" borderId="71" xfId="0" applyNumberFormat="1" applyFont="1" applyFill="1" applyBorder="1" applyAlignment="1" applyProtection="1">
      <alignment horizontal="center" vertical="center"/>
      <protection locked="0" hidden="1"/>
    </xf>
    <xf numFmtId="49" fontId="5" fillId="0" borderId="60" xfId="0" applyNumberFormat="1" applyFont="1" applyFill="1" applyBorder="1" applyAlignment="1" applyProtection="1">
      <alignment horizontal="center" vertical="center"/>
      <protection locked="0" hidden="1"/>
    </xf>
    <xf numFmtId="0" fontId="5" fillId="0" borderId="55" xfId="0" applyFont="1" applyFill="1" applyBorder="1" applyAlignment="1" applyProtection="1">
      <alignment horizontal="center" vertical="center"/>
      <protection locked="0" hidden="1"/>
    </xf>
    <xf numFmtId="0" fontId="5" fillId="0" borderId="61" xfId="0" applyFont="1" applyFill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left" vertical="center"/>
      <protection hidden="1"/>
    </xf>
    <xf numFmtId="0" fontId="5" fillId="0" borderId="59" xfId="0" applyFont="1" applyBorder="1" applyAlignment="1" applyProtection="1">
      <alignment horizontal="left" vertical="center"/>
      <protection hidden="1"/>
    </xf>
    <xf numFmtId="0" fontId="5" fillId="0" borderId="57" xfId="0" applyFont="1" applyBorder="1" applyAlignment="1" applyProtection="1">
      <alignment horizontal="left" vertical="center"/>
      <protection hidden="1"/>
    </xf>
    <xf numFmtId="0" fontId="5" fillId="0" borderId="18" xfId="0" applyFont="1" applyBorder="1" applyAlignment="1" applyProtection="1">
      <alignment horizontal="left" vertical="center"/>
      <protection hidden="1"/>
    </xf>
    <xf numFmtId="0" fontId="5" fillId="0" borderId="62" xfId="0" applyFont="1" applyBorder="1" applyAlignment="1" applyProtection="1">
      <alignment horizontal="left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63" xfId="0" applyFont="1" applyBorder="1" applyAlignment="1" applyProtection="1">
      <alignment horizontal="left" vertical="center"/>
      <protection hidden="1"/>
    </xf>
    <xf numFmtId="0" fontId="5" fillId="0" borderId="22" xfId="0" applyFont="1" applyBorder="1" applyAlignment="1" applyProtection="1">
      <alignment horizontal="left" vertical="center"/>
      <protection hidden="1"/>
    </xf>
    <xf numFmtId="0" fontId="5" fillId="0" borderId="69" xfId="0" applyFont="1" applyBorder="1" applyAlignment="1" applyProtection="1">
      <alignment horizontal="left" vertical="center"/>
      <protection hidden="1"/>
    </xf>
    <xf numFmtId="0" fontId="5" fillId="0" borderId="34" xfId="0" applyFont="1" applyBorder="1" applyAlignment="1" applyProtection="1">
      <alignment horizontal="left" vertical="center"/>
      <protection hidden="1"/>
    </xf>
    <xf numFmtId="0" fontId="5" fillId="0" borderId="67" xfId="0" applyFont="1" applyFill="1" applyBorder="1" applyAlignment="1" applyProtection="1">
      <alignment horizontal="left" vertical="center"/>
      <protection hidden="1"/>
    </xf>
    <xf numFmtId="0" fontId="5" fillId="0" borderId="68" xfId="0" applyFont="1" applyFill="1" applyBorder="1" applyAlignment="1" applyProtection="1">
      <alignment horizontal="left" vertical="center"/>
      <protection hidden="1"/>
    </xf>
    <xf numFmtId="0" fontId="5" fillId="0" borderId="70" xfId="0" applyFont="1" applyFill="1" applyBorder="1" applyAlignment="1" applyProtection="1">
      <alignment horizontal="left" vertical="center"/>
      <protection hidden="1"/>
    </xf>
    <xf numFmtId="178" fontId="10" fillId="3" borderId="16" xfId="0" applyNumberFormat="1" applyFont="1" applyFill="1" applyBorder="1" applyAlignment="1" applyProtection="1">
      <alignment horizontal="center" vertical="center"/>
      <protection hidden="1"/>
    </xf>
    <xf numFmtId="178" fontId="10" fillId="3" borderId="17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177" fontId="5" fillId="0" borderId="60" xfId="0" applyNumberFormat="1" applyFont="1" applyFill="1" applyBorder="1" applyAlignment="1" applyProtection="1">
      <alignment horizontal="center" vertical="center"/>
      <protection hidden="1"/>
    </xf>
    <xf numFmtId="177" fontId="5" fillId="0" borderId="55" xfId="0" applyNumberFormat="1" applyFont="1" applyFill="1" applyBorder="1" applyAlignment="1" applyProtection="1">
      <alignment horizontal="center" vertical="center"/>
      <protection hidden="1"/>
    </xf>
    <xf numFmtId="177" fontId="5" fillId="0" borderId="61" xfId="0" applyNumberFormat="1" applyFont="1" applyFill="1" applyBorder="1" applyAlignment="1" applyProtection="1">
      <alignment horizontal="center" vertical="center"/>
      <protection hidden="1"/>
    </xf>
    <xf numFmtId="0" fontId="5" fillId="0" borderId="28" xfId="0" applyFont="1" applyFill="1" applyBorder="1" applyAlignment="1" applyProtection="1">
      <alignment horizontal="center" vertical="center"/>
      <protection hidden="1"/>
    </xf>
    <xf numFmtId="0" fontId="5" fillId="0" borderId="5" xfId="0" applyFont="1" applyFill="1" applyBorder="1" applyAlignment="1" applyProtection="1">
      <alignment horizontal="center" vertical="center"/>
      <protection hidden="1"/>
    </xf>
    <xf numFmtId="0" fontId="5" fillId="0" borderId="58" xfId="0" applyFont="1" applyFill="1" applyBorder="1" applyAlignment="1" applyProtection="1">
      <alignment horizontal="center" vertical="center"/>
      <protection hidden="1"/>
    </xf>
    <xf numFmtId="176" fontId="5" fillId="0" borderId="28" xfId="0" applyNumberFormat="1" applyFont="1" applyFill="1" applyBorder="1" applyAlignment="1" applyProtection="1">
      <alignment horizontal="center" vertical="center"/>
      <protection hidden="1"/>
    </xf>
    <xf numFmtId="176" fontId="5" fillId="0" borderId="5" xfId="0" applyNumberFormat="1" applyFont="1" applyFill="1" applyBorder="1" applyAlignment="1" applyProtection="1">
      <alignment horizontal="center" vertical="center"/>
      <protection hidden="1"/>
    </xf>
    <xf numFmtId="176" fontId="5" fillId="0" borderId="58" xfId="0" applyNumberFormat="1" applyFont="1" applyFill="1" applyBorder="1" applyAlignment="1" applyProtection="1">
      <alignment horizontal="center" vertical="center"/>
      <protection hidden="1"/>
    </xf>
    <xf numFmtId="0" fontId="5" fillId="0" borderId="65" xfId="0" applyFont="1" applyFill="1" applyBorder="1" applyAlignment="1" applyProtection="1">
      <alignment horizontal="center" vertical="center"/>
      <protection hidden="1"/>
    </xf>
    <xf numFmtId="0" fontId="5" fillId="0" borderId="11" xfId="0" applyFont="1" applyFill="1" applyBorder="1" applyAlignment="1" applyProtection="1">
      <alignment horizontal="center" vertical="center"/>
      <protection hidden="1"/>
    </xf>
    <xf numFmtId="0" fontId="5" fillId="0" borderId="66" xfId="0" applyFont="1" applyFill="1" applyBorder="1" applyAlignment="1" applyProtection="1">
      <alignment horizontal="center" vertical="center"/>
      <protection hidden="1"/>
    </xf>
    <xf numFmtId="177" fontId="5" fillId="0" borderId="33" xfId="0" applyNumberFormat="1" applyFont="1" applyFill="1" applyBorder="1" applyAlignment="1" applyProtection="1">
      <alignment horizontal="center" vertical="center"/>
      <protection hidden="1"/>
    </xf>
    <xf numFmtId="177" fontId="5" fillId="0" borderId="38" xfId="0" applyNumberFormat="1" applyFont="1" applyFill="1" applyBorder="1" applyAlignment="1" applyProtection="1">
      <alignment horizontal="center" vertical="center"/>
      <protection hidden="1"/>
    </xf>
    <xf numFmtId="177" fontId="5" fillId="0" borderId="71" xfId="0" applyNumberFormat="1" applyFont="1" applyFill="1" applyBorder="1" applyAlignment="1" applyProtection="1">
      <alignment horizontal="center" vertical="center"/>
      <protection hidden="1"/>
    </xf>
    <xf numFmtId="49" fontId="5" fillId="0" borderId="60" xfId="0" applyNumberFormat="1" applyFont="1" applyFill="1" applyBorder="1" applyAlignment="1" applyProtection="1">
      <alignment horizontal="center" vertical="center"/>
      <protection hidden="1"/>
    </xf>
    <xf numFmtId="0" fontId="5" fillId="0" borderId="55" xfId="0" applyNumberFormat="1" applyFont="1" applyFill="1" applyBorder="1" applyAlignment="1" applyProtection="1">
      <alignment horizontal="center" vertical="center"/>
      <protection hidden="1"/>
    </xf>
    <xf numFmtId="0" fontId="5" fillId="0" borderId="6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178" fontId="10" fillId="3" borderId="46" xfId="0" applyNumberFormat="1" applyFont="1" applyFill="1" applyBorder="1" applyAlignment="1" applyProtection="1">
      <alignment horizontal="center" vertical="center"/>
      <protection hidden="1"/>
    </xf>
    <xf numFmtId="0" fontId="5" fillId="0" borderId="55" xfId="0" applyFont="1" applyFill="1" applyBorder="1" applyAlignment="1" applyProtection="1">
      <alignment horizontal="center" vertical="center"/>
      <protection hidden="1"/>
    </xf>
    <xf numFmtId="0" fontId="5" fillId="0" borderId="61" xfId="0" applyFont="1" applyFill="1" applyBorder="1" applyAlignment="1" applyProtection="1">
      <alignment horizontal="center" vertical="center"/>
      <protection hidden="1"/>
    </xf>
    <xf numFmtId="0" fontId="3" fillId="0" borderId="35" xfId="0" applyFont="1" applyBorder="1" applyAlignment="1" applyProtection="1">
      <alignment horizontal="center" vertical="center"/>
      <protection locked="0" hidden="1"/>
    </xf>
    <xf numFmtId="0" fontId="3" fillId="0" borderId="36" xfId="0" applyFont="1" applyBorder="1" applyAlignment="1" applyProtection="1">
      <alignment horizontal="center" vertical="center"/>
      <protection locked="0" hidden="1"/>
    </xf>
    <xf numFmtId="0" fontId="3" fillId="0" borderId="37" xfId="0" applyFont="1" applyBorder="1" applyAlignment="1" applyProtection="1">
      <alignment horizontal="center" vertical="center"/>
      <protection locked="0" hidden="1"/>
    </xf>
    <xf numFmtId="0" fontId="3" fillId="0" borderId="91" xfId="0" applyFont="1" applyBorder="1" applyAlignment="1" applyProtection="1">
      <alignment horizontal="center" vertical="center"/>
      <protection locked="0" hidden="1"/>
    </xf>
    <xf numFmtId="0" fontId="3" fillId="0" borderId="92" xfId="0" applyFont="1" applyBorder="1" applyAlignment="1" applyProtection="1">
      <alignment horizontal="center" vertical="center"/>
      <protection locked="0" hidden="1"/>
    </xf>
    <xf numFmtId="0" fontId="3" fillId="0" borderId="93" xfId="0" applyFont="1" applyBorder="1" applyAlignment="1" applyProtection="1">
      <alignment horizontal="center" vertical="center"/>
      <protection locked="0" hidden="1"/>
    </xf>
    <xf numFmtId="0" fontId="3" fillId="0" borderId="80" xfId="0" applyFont="1" applyBorder="1" applyAlignment="1" applyProtection="1">
      <alignment horizontal="center" vertical="center"/>
      <protection locked="0" hidden="1"/>
    </xf>
    <xf numFmtId="0" fontId="3" fillId="0" borderId="81" xfId="0" applyFont="1" applyBorder="1" applyAlignment="1" applyProtection="1">
      <alignment horizontal="center" vertical="center"/>
      <protection locked="0" hidden="1"/>
    </xf>
    <xf numFmtId="0" fontId="3" fillId="0" borderId="82" xfId="0" applyFont="1" applyBorder="1" applyAlignment="1" applyProtection="1">
      <alignment horizontal="center" vertical="center"/>
      <protection locked="0" hidden="1"/>
    </xf>
    <xf numFmtId="0" fontId="3" fillId="0" borderId="94" xfId="0" applyFont="1" applyBorder="1" applyAlignment="1" applyProtection="1">
      <alignment horizontal="center" vertical="center"/>
      <protection locked="0" hidden="1"/>
    </xf>
    <xf numFmtId="0" fontId="3" fillId="0" borderId="95" xfId="0" applyFont="1" applyBorder="1" applyAlignment="1" applyProtection="1">
      <alignment horizontal="center" vertical="center"/>
      <protection locked="0" hidden="1"/>
    </xf>
    <xf numFmtId="0" fontId="3" fillId="0" borderId="96" xfId="0" applyFont="1" applyBorder="1" applyAlignment="1" applyProtection="1">
      <alignment horizontal="center" vertical="center"/>
      <protection locked="0" hidden="1"/>
    </xf>
    <xf numFmtId="0" fontId="0" fillId="0" borderId="19" xfId="0" applyBorder="1" applyAlignment="1" applyProtection="1">
      <alignment horizontal="center" vertical="center"/>
      <protection hidden="1"/>
    </xf>
  </cellXfs>
  <cellStyles count="8">
    <cellStyle name="ハイパーリンク" xfId="2" builtinId="8" hidden="1"/>
    <cellStyle name="ハイパーリンク" xfId="4" builtinId="8" hidden="1"/>
    <cellStyle name="ハイパーリンク" xfId="6" builtinId="8" hidden="1"/>
    <cellStyle name="桁区切り" xfId="1" builtinId="6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5A481-4958-4BBB-95B3-08B48633C84E}">
  <dimension ref="B2:E42"/>
  <sheetViews>
    <sheetView showGridLines="0" showRowColHeaders="0" tabSelected="1" workbookViewId="0"/>
  </sheetViews>
  <sheetFormatPr defaultRowHeight="13.5" x14ac:dyDescent="0.15"/>
  <cols>
    <col min="1" max="1" width="9" style="152"/>
    <col min="2" max="2" width="45" style="152" customWidth="1"/>
    <col min="3" max="3" width="16.125" style="152" customWidth="1"/>
    <col min="4" max="4" width="15.625" style="152" customWidth="1"/>
    <col min="5" max="5" width="17" style="152" customWidth="1"/>
    <col min="6" max="16384" width="9" style="152"/>
  </cols>
  <sheetData>
    <row r="2" spans="2:5" ht="25.5" x14ac:dyDescent="0.15">
      <c r="B2" s="153" t="s">
        <v>518</v>
      </c>
    </row>
    <row r="3" spans="2:5" ht="12" customHeight="1" thickBot="1" x14ac:dyDescent="0.2">
      <c r="B3" s="153"/>
    </row>
    <row r="4" spans="2:5" ht="26.25" thickBot="1" x14ac:dyDescent="0.2">
      <c r="B4" s="153"/>
      <c r="D4" s="277" t="s">
        <v>484</v>
      </c>
      <c r="E4" s="154" t="s">
        <v>516</v>
      </c>
    </row>
    <row r="5" spans="2:5" x14ac:dyDescent="0.15">
      <c r="C5" s="4"/>
      <c r="D5" s="4"/>
      <c r="E5" s="4"/>
    </row>
    <row r="6" spans="2:5" ht="25.5" customHeight="1" thickBot="1" x14ac:dyDescent="0.2">
      <c r="C6" s="155" t="s">
        <v>485</v>
      </c>
    </row>
    <row r="7" spans="2:5" ht="27" customHeight="1" x14ac:dyDescent="0.15">
      <c r="B7" s="156" t="s">
        <v>486</v>
      </c>
      <c r="C7" s="203" t="s">
        <v>516</v>
      </c>
      <c r="D7" s="204"/>
      <c r="E7" s="205"/>
    </row>
    <row r="8" spans="2:5" ht="27" customHeight="1" x14ac:dyDescent="0.15">
      <c r="B8" s="157" t="s">
        <v>487</v>
      </c>
      <c r="C8" s="206" t="s">
        <v>517</v>
      </c>
      <c r="D8" s="207"/>
      <c r="E8" s="208"/>
    </row>
    <row r="9" spans="2:5" ht="27" customHeight="1" x14ac:dyDescent="0.15">
      <c r="B9" s="158" t="s">
        <v>488</v>
      </c>
      <c r="C9" s="159" t="s">
        <v>516</v>
      </c>
      <c r="D9" s="160"/>
      <c r="E9" s="161"/>
    </row>
    <row r="10" spans="2:5" ht="27" customHeight="1" x14ac:dyDescent="0.15">
      <c r="B10" s="162" t="s">
        <v>489</v>
      </c>
      <c r="C10" s="163" t="s">
        <v>516</v>
      </c>
      <c r="D10" s="164"/>
      <c r="E10" s="165"/>
    </row>
    <row r="11" spans="2:5" ht="27" customHeight="1" x14ac:dyDescent="0.15">
      <c r="B11" s="162" t="s">
        <v>490</v>
      </c>
      <c r="C11" s="166" t="s">
        <v>516</v>
      </c>
      <c r="D11" s="167"/>
      <c r="E11" s="168"/>
    </row>
    <row r="12" spans="2:5" ht="27" customHeight="1" x14ac:dyDescent="0.15">
      <c r="B12" s="169" t="s">
        <v>491</v>
      </c>
      <c r="C12" s="170"/>
      <c r="D12" s="171"/>
      <c r="E12" s="172"/>
    </row>
    <row r="13" spans="2:5" ht="27" customHeight="1" x14ac:dyDescent="0.15">
      <c r="B13" s="173" t="s">
        <v>492</v>
      </c>
      <c r="C13" s="174"/>
      <c r="D13" s="175"/>
      <c r="E13" s="176"/>
    </row>
    <row r="14" spans="2:5" ht="27" customHeight="1" x14ac:dyDescent="0.15">
      <c r="B14" s="158" t="s">
        <v>493</v>
      </c>
      <c r="C14" s="177"/>
      <c r="D14" s="178"/>
      <c r="E14" s="179"/>
    </row>
    <row r="15" spans="2:5" ht="27" customHeight="1" x14ac:dyDescent="0.15">
      <c r="B15" s="162" t="s">
        <v>494</v>
      </c>
      <c r="C15" s="159"/>
      <c r="D15" s="160"/>
      <c r="E15" s="161"/>
    </row>
    <row r="16" spans="2:5" ht="27" customHeight="1" thickBot="1" x14ac:dyDescent="0.2">
      <c r="B16" s="180" t="s">
        <v>473</v>
      </c>
      <c r="C16" s="181"/>
      <c r="D16" s="181"/>
      <c r="E16" s="182"/>
    </row>
    <row r="18" spans="2:4" ht="14.25" thickBot="1" x14ac:dyDescent="0.2"/>
    <row r="19" spans="2:4" ht="27" customHeight="1" x14ac:dyDescent="0.15">
      <c r="B19" s="183"/>
      <c r="C19" s="184" t="s">
        <v>495</v>
      </c>
      <c r="D19" s="185" t="s">
        <v>168</v>
      </c>
    </row>
    <row r="20" spans="2:4" ht="17.25" customHeight="1" x14ac:dyDescent="0.15">
      <c r="B20" s="186" t="s">
        <v>498</v>
      </c>
      <c r="C20" s="187">
        <f>+あいうえお!I46</f>
        <v>7730</v>
      </c>
      <c r="D20" s="188" t="str">
        <f>IF(あいうえお!K46&gt;0,+あいうえお!K46,"")</f>
        <v/>
      </c>
    </row>
    <row r="21" spans="2:4" ht="17.25" customHeight="1" x14ac:dyDescent="0.15">
      <c r="B21" s="189" t="s">
        <v>499</v>
      </c>
      <c r="C21" s="190">
        <f>+あいうえお!I47</f>
        <v>4880</v>
      </c>
      <c r="D21" s="191" t="str">
        <f>IF(あいうえお!K47&gt;0,+あいうえお!K47,"")</f>
        <v/>
      </c>
    </row>
    <row r="22" spans="2:4" ht="17.25" customHeight="1" x14ac:dyDescent="0.15">
      <c r="B22" s="189" t="s">
        <v>500</v>
      </c>
      <c r="C22" s="190">
        <f>+あいうえお!I48</f>
        <v>5660</v>
      </c>
      <c r="D22" s="191" t="str">
        <f>IF(あいうえお!K48&gt;0,+あいうえお!K48,"")</f>
        <v/>
      </c>
    </row>
    <row r="23" spans="2:4" ht="17.25" customHeight="1" x14ac:dyDescent="0.15">
      <c r="B23" s="189" t="s">
        <v>501</v>
      </c>
      <c r="C23" s="190">
        <f>+あいうえお!I49</f>
        <v>5050</v>
      </c>
      <c r="D23" s="191" t="str">
        <f>IF(あいうえお!K49&gt;0,+あいうえお!K49,"")</f>
        <v/>
      </c>
    </row>
    <row r="24" spans="2:4" ht="17.25" customHeight="1" x14ac:dyDescent="0.15">
      <c r="B24" s="189" t="s">
        <v>502</v>
      </c>
      <c r="C24" s="190">
        <f>+あいうえお!I50</f>
        <v>2520</v>
      </c>
      <c r="D24" s="191" t="str">
        <f>IF(あいうえお!K50&gt;0,+あいうえお!K50,"")</f>
        <v/>
      </c>
    </row>
    <row r="25" spans="2:4" ht="17.25" customHeight="1" x14ac:dyDescent="0.15">
      <c r="B25" s="189" t="s">
        <v>503</v>
      </c>
      <c r="C25" s="190">
        <f>+かき!I52</f>
        <v>7060</v>
      </c>
      <c r="D25" s="191" t="str">
        <f>IF(+かき!K52&gt;0,+かき!K52,"")</f>
        <v/>
      </c>
    </row>
    <row r="26" spans="2:4" ht="17.25" customHeight="1" x14ac:dyDescent="0.15">
      <c r="B26" s="189" t="s">
        <v>504</v>
      </c>
      <c r="C26" s="190">
        <f>+かき!I53</f>
        <v>25670</v>
      </c>
      <c r="D26" s="191" t="str">
        <f>IF(+かき!K53&gt;0,+かき!K53,"")</f>
        <v/>
      </c>
    </row>
    <row r="27" spans="2:4" ht="17.25" customHeight="1" x14ac:dyDescent="0.15">
      <c r="B27" s="189" t="s">
        <v>505</v>
      </c>
      <c r="C27" s="190">
        <f>+くけ!I46</f>
        <v>10060</v>
      </c>
      <c r="D27" s="191" t="str">
        <f>IF(+くけ!K46&gt;0,+くけ!K46,"")</f>
        <v/>
      </c>
    </row>
    <row r="28" spans="2:4" ht="17.25" customHeight="1" x14ac:dyDescent="0.15">
      <c r="B28" s="189" t="s">
        <v>506</v>
      </c>
      <c r="C28" s="190">
        <f>+くけ!I47</f>
        <v>19800</v>
      </c>
      <c r="D28" s="191" t="str">
        <f>IF(+くけ!K47&gt;0,+くけ!K47,"")</f>
        <v/>
      </c>
    </row>
    <row r="29" spans="2:4" ht="17.25" customHeight="1" x14ac:dyDescent="0.15">
      <c r="B29" s="189" t="s">
        <v>507</v>
      </c>
      <c r="C29" s="190">
        <f>+こさし!I40</f>
        <v>3970</v>
      </c>
      <c r="D29" s="191" t="str">
        <f>IF(+こさし!K40&gt;0,+こさし!K40,"")</f>
        <v/>
      </c>
    </row>
    <row r="30" spans="2:4" ht="17.25" customHeight="1" x14ac:dyDescent="0.15">
      <c r="B30" s="189" t="s">
        <v>508</v>
      </c>
      <c r="C30" s="190">
        <f>+こさし!I41</f>
        <v>7690</v>
      </c>
      <c r="D30" s="191" t="str">
        <f>IF(+こさし!K41&gt;0,+こさし!K41,"")</f>
        <v/>
      </c>
    </row>
    <row r="31" spans="2:4" ht="17.25" customHeight="1" x14ac:dyDescent="0.15">
      <c r="B31" s="192" t="s">
        <v>509</v>
      </c>
      <c r="C31" s="193">
        <f>+こさし!I42</f>
        <v>1920</v>
      </c>
      <c r="D31" s="202" t="str">
        <f>IF(+こさし!K42&gt;0,+こさし!K42,"")</f>
        <v/>
      </c>
    </row>
    <row r="32" spans="2:4" ht="21" thickBot="1" x14ac:dyDescent="0.2">
      <c r="B32" s="194" t="s">
        <v>496</v>
      </c>
      <c r="C32" s="195">
        <f>SUM(C20:C31)</f>
        <v>102010</v>
      </c>
      <c r="D32" s="196" t="str">
        <f>IF(SUM(D20:D31)&gt;0,SUM(D20:D31),"")</f>
        <v/>
      </c>
    </row>
    <row r="34" spans="2:5" ht="14.25" thickBot="1" x14ac:dyDescent="0.2">
      <c r="B34" s="43" t="s">
        <v>388</v>
      </c>
      <c r="C34" s="4"/>
      <c r="D34" s="4"/>
      <c r="E34" s="4"/>
    </row>
    <row r="35" spans="2:5" ht="18" customHeight="1" x14ac:dyDescent="0.15">
      <c r="B35" s="268"/>
      <c r="C35" s="269"/>
      <c r="D35" s="269"/>
      <c r="E35" s="270"/>
    </row>
    <row r="36" spans="2:5" ht="18" customHeight="1" x14ac:dyDescent="0.15">
      <c r="B36" s="271"/>
      <c r="C36" s="272"/>
      <c r="D36" s="272"/>
      <c r="E36" s="273"/>
    </row>
    <row r="37" spans="2:5" ht="18" customHeight="1" x14ac:dyDescent="0.15">
      <c r="B37" s="271"/>
      <c r="C37" s="272"/>
      <c r="D37" s="272"/>
      <c r="E37" s="273"/>
    </row>
    <row r="38" spans="2:5" ht="18" customHeight="1" x14ac:dyDescent="0.15">
      <c r="B38" s="271"/>
      <c r="C38" s="272"/>
      <c r="D38" s="272"/>
      <c r="E38" s="273"/>
    </row>
    <row r="39" spans="2:5" ht="18" customHeight="1" x14ac:dyDescent="0.15">
      <c r="B39" s="271"/>
      <c r="C39" s="272"/>
      <c r="D39" s="272"/>
      <c r="E39" s="273"/>
    </row>
    <row r="40" spans="2:5" ht="18" customHeight="1" thickBot="1" x14ac:dyDescent="0.2">
      <c r="B40" s="265"/>
      <c r="C40" s="266"/>
      <c r="D40" s="266"/>
      <c r="E40" s="267"/>
    </row>
    <row r="42" spans="2:5" x14ac:dyDescent="0.15">
      <c r="E42" s="152" t="s">
        <v>497</v>
      </c>
    </row>
  </sheetData>
  <sheetProtection algorithmName="SHA-512" hashValue="TvsNLZWNVad19xxlF4dozGxL/Ho0tiQBiA/jAvzejJsFRXwfXzDnig2h9I2Vn1sXa9qIs3wTDGpdDzfkN5Ec4g==" saltValue="QR64N1kB/dBAGpDc6KeoOQ==" spinCount="100000" sheet="1" objects="1" scenarios="1"/>
  <mergeCells count="13">
    <mergeCell ref="B16:E16"/>
    <mergeCell ref="B35:E35"/>
    <mergeCell ref="B36:E36"/>
    <mergeCell ref="B37:E37"/>
    <mergeCell ref="B38:E38"/>
    <mergeCell ref="B39:E39"/>
    <mergeCell ref="B40:E40"/>
    <mergeCell ref="C7:E7"/>
    <mergeCell ref="C8:E8"/>
    <mergeCell ref="C9:E9"/>
    <mergeCell ref="C10:E10"/>
    <mergeCell ref="C11:E11"/>
    <mergeCell ref="C15:E15"/>
  </mergeCells>
  <phoneticPr fontId="1"/>
  <dataValidations count="3">
    <dataValidation type="textLength" operator="greaterThanOrEqual" allowBlank="1" showInputMessage="1" showErrorMessage="1" sqref="C9:E9 C15:E15" xr:uid="{803D8344-3AFB-43BD-A907-6A0EAAD43ED6}">
      <formula1>1</formula1>
    </dataValidation>
    <dataValidation type="list" allowBlank="1" showInputMessage="1" showErrorMessage="1" prompt="選択して下さい_x000a_" sqref="C13" xr:uid="{E6E3C279-C964-48B2-8E02-962C61E433F3}">
      <formula1>"折り有,折り無"</formula1>
    </dataValidation>
    <dataValidation type="list" allowBlank="1" showInputMessage="1" showErrorMessage="1" prompt="選択して下さい_x000a_" sqref="C12 C14" xr:uid="{F8798B89-F5DE-4524-883C-C91C90DC8862}">
      <formula1>"B5,A4,B4,A6,A5,A3,B3,D4,D3,ﾊｶﾞｷ,その他"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Q61"/>
  <sheetViews>
    <sheetView showGridLines="0" showRowColHeaders="0" showZeros="0" workbookViewId="0"/>
  </sheetViews>
  <sheetFormatPr defaultColWidth="8.875" defaultRowHeight="11.25" x14ac:dyDescent="0.15"/>
  <cols>
    <col min="1" max="1" width="5.875" style="4" customWidth="1"/>
    <col min="2" max="2" width="19.125" style="4" customWidth="1"/>
    <col min="3" max="3" width="6" style="4" bestFit="1" customWidth="1"/>
    <col min="4" max="4" width="6.125" style="4" bestFit="1" customWidth="1"/>
    <col min="5" max="5" width="7.5" style="4" bestFit="1" customWidth="1"/>
    <col min="6" max="6" width="2.125" style="4" customWidth="1"/>
    <col min="7" max="7" width="5.125" style="4" customWidth="1"/>
    <col min="8" max="8" width="26.625" style="4" customWidth="1"/>
    <col min="9" max="9" width="6.625" style="4" customWidth="1"/>
    <col min="10" max="10" width="6.125" style="4" bestFit="1" customWidth="1"/>
    <col min="11" max="11" width="12.375" style="4" bestFit="1" customWidth="1"/>
    <col min="12" max="12" width="5.375" style="4" customWidth="1"/>
    <col min="13" max="13" width="22.375" style="4" customWidth="1"/>
    <col min="14" max="14" width="7.5" style="4" bestFit="1" customWidth="1"/>
    <col min="15" max="15" width="8.875" style="4" bestFit="1" customWidth="1"/>
    <col min="16" max="16" width="7.5" style="4" bestFit="1" customWidth="1"/>
    <col min="17" max="16384" width="8.875" style="4"/>
  </cols>
  <sheetData>
    <row r="1" spans="1:11" ht="22.5" customHeight="1" x14ac:dyDescent="0.15">
      <c r="A1" s="39" t="s">
        <v>365</v>
      </c>
    </row>
    <row r="2" spans="1:11" ht="22.5" customHeight="1" x14ac:dyDescent="0.15">
      <c r="A2" s="39"/>
    </row>
    <row r="3" spans="1:11" ht="14.25" customHeight="1" x14ac:dyDescent="0.15">
      <c r="A3" s="5" t="s">
        <v>391</v>
      </c>
    </row>
    <row r="4" spans="1:11" ht="14.25" customHeight="1" x14ac:dyDescent="0.15">
      <c r="A4" s="5" t="s">
        <v>389</v>
      </c>
    </row>
    <row r="5" spans="1:11" ht="12" customHeight="1" x14ac:dyDescent="0.15">
      <c r="A5" s="5"/>
    </row>
    <row r="6" spans="1:11" ht="20.25" customHeight="1" thickBot="1" x14ac:dyDescent="0.2">
      <c r="A6" s="101" t="s">
        <v>20</v>
      </c>
      <c r="B6" s="102" t="s">
        <v>193</v>
      </c>
      <c r="C6" s="7" t="s">
        <v>386</v>
      </c>
      <c r="D6" s="38" t="s">
        <v>385</v>
      </c>
      <c r="E6" s="8" t="s">
        <v>387</v>
      </c>
      <c r="G6" s="101" t="s">
        <v>20</v>
      </c>
      <c r="H6" s="102" t="s">
        <v>196</v>
      </c>
      <c r="I6" s="7" t="s">
        <v>386</v>
      </c>
      <c r="J6" s="38" t="s">
        <v>385</v>
      </c>
      <c r="K6" s="8" t="s">
        <v>387</v>
      </c>
    </row>
    <row r="7" spans="1:11" ht="13.5" customHeight="1" x14ac:dyDescent="0.15">
      <c r="A7" s="9" t="s">
        <v>169</v>
      </c>
      <c r="B7" s="17" t="s">
        <v>52</v>
      </c>
      <c r="C7" s="24">
        <v>690</v>
      </c>
      <c r="D7" s="45"/>
      <c r="E7" s="40" t="str">
        <f t="shared" ref="E7:E19" si="0">IF(D7=1,+C7,"")</f>
        <v/>
      </c>
      <c r="G7" s="9" t="s">
        <v>352</v>
      </c>
      <c r="H7" s="17" t="s">
        <v>286</v>
      </c>
      <c r="I7" s="24">
        <v>580</v>
      </c>
      <c r="J7" s="45"/>
      <c r="K7" s="40" t="str">
        <f t="shared" ref="K7" si="1">IF(J7=1,+I7,"")</f>
        <v/>
      </c>
    </row>
    <row r="8" spans="1:11" ht="13.5" customHeight="1" x14ac:dyDescent="0.15">
      <c r="A8" s="10" t="s">
        <v>395</v>
      </c>
      <c r="B8" s="11" t="s">
        <v>241</v>
      </c>
      <c r="C8" s="22">
        <v>710</v>
      </c>
      <c r="D8" s="46"/>
      <c r="E8" s="41" t="str">
        <f t="shared" si="0"/>
        <v/>
      </c>
      <c r="G8" s="10" t="s">
        <v>353</v>
      </c>
      <c r="H8" s="11" t="s">
        <v>287</v>
      </c>
      <c r="I8" s="22">
        <v>480</v>
      </c>
      <c r="J8" s="46"/>
      <c r="K8" s="41" t="str">
        <f t="shared" ref="K8:K18" si="2">IF(J8=1,+I8,"")</f>
        <v/>
      </c>
    </row>
    <row r="9" spans="1:11" ht="13.5" customHeight="1" x14ac:dyDescent="0.15">
      <c r="A9" s="36" t="s">
        <v>393</v>
      </c>
      <c r="B9" s="51" t="s">
        <v>299</v>
      </c>
      <c r="C9" s="22">
        <v>360</v>
      </c>
      <c r="D9" s="46"/>
      <c r="E9" s="41" t="str">
        <f t="shared" si="0"/>
        <v/>
      </c>
      <c r="G9" s="10" t="s">
        <v>304</v>
      </c>
      <c r="H9" s="11" t="s">
        <v>324</v>
      </c>
      <c r="I9" s="22">
        <v>340</v>
      </c>
      <c r="J9" s="46"/>
      <c r="K9" s="41" t="str">
        <f t="shared" si="2"/>
        <v/>
      </c>
    </row>
    <row r="10" spans="1:11" ht="13.5" customHeight="1" x14ac:dyDescent="0.15">
      <c r="A10" s="10" t="s">
        <v>394</v>
      </c>
      <c r="B10" s="11" t="s">
        <v>242</v>
      </c>
      <c r="C10" s="22">
        <v>930</v>
      </c>
      <c r="D10" s="46"/>
      <c r="E10" s="41" t="str">
        <f t="shared" si="0"/>
        <v/>
      </c>
      <c r="G10" s="10" t="s">
        <v>305</v>
      </c>
      <c r="H10" s="11" t="s">
        <v>288</v>
      </c>
      <c r="I10" s="22">
        <v>440</v>
      </c>
      <c r="J10" s="46"/>
      <c r="K10" s="41" t="str">
        <f t="shared" si="2"/>
        <v/>
      </c>
    </row>
    <row r="11" spans="1:11" ht="13.5" customHeight="1" x14ac:dyDescent="0.15">
      <c r="A11" s="36" t="s">
        <v>392</v>
      </c>
      <c r="B11" s="51" t="s">
        <v>300</v>
      </c>
      <c r="C11" s="22">
        <v>460</v>
      </c>
      <c r="D11" s="46"/>
      <c r="E11" s="41" t="str">
        <f t="shared" si="0"/>
        <v/>
      </c>
      <c r="G11" s="10" t="s">
        <v>306</v>
      </c>
      <c r="H11" s="11" t="s">
        <v>325</v>
      </c>
      <c r="I11" s="25">
        <v>280</v>
      </c>
      <c r="J11" s="46"/>
      <c r="K11" s="41" t="str">
        <f t="shared" si="2"/>
        <v/>
      </c>
    </row>
    <row r="12" spans="1:11" ht="13.5" customHeight="1" x14ac:dyDescent="0.15">
      <c r="A12" s="10" t="s">
        <v>170</v>
      </c>
      <c r="B12" s="11" t="s">
        <v>243</v>
      </c>
      <c r="C12" s="22">
        <v>360</v>
      </c>
      <c r="D12" s="46"/>
      <c r="E12" s="41" t="str">
        <f t="shared" si="0"/>
        <v/>
      </c>
      <c r="G12" s="10" t="s">
        <v>307</v>
      </c>
      <c r="H12" s="11" t="s">
        <v>289</v>
      </c>
      <c r="I12" s="22">
        <v>440</v>
      </c>
      <c r="J12" s="46"/>
      <c r="K12" s="41" t="str">
        <f t="shared" si="2"/>
        <v/>
      </c>
    </row>
    <row r="13" spans="1:11" ht="13.5" customHeight="1" x14ac:dyDescent="0.15">
      <c r="A13" s="10" t="s">
        <v>171</v>
      </c>
      <c r="B13" s="11" t="s">
        <v>244</v>
      </c>
      <c r="C13" s="22">
        <v>490</v>
      </c>
      <c r="D13" s="46"/>
      <c r="E13" s="41" t="str">
        <f t="shared" si="0"/>
        <v/>
      </c>
      <c r="G13" s="10" t="s">
        <v>308</v>
      </c>
      <c r="H13" s="11" t="s">
        <v>290</v>
      </c>
      <c r="I13" s="25">
        <v>370</v>
      </c>
      <c r="J13" s="46"/>
      <c r="K13" s="41" t="str">
        <f t="shared" si="2"/>
        <v/>
      </c>
    </row>
    <row r="14" spans="1:11" ht="13.5" customHeight="1" x14ac:dyDescent="0.15">
      <c r="A14" s="10" t="s">
        <v>172</v>
      </c>
      <c r="B14" s="11" t="s">
        <v>245</v>
      </c>
      <c r="C14" s="22">
        <v>520</v>
      </c>
      <c r="D14" s="46"/>
      <c r="E14" s="41" t="str">
        <f t="shared" si="0"/>
        <v/>
      </c>
      <c r="G14" s="10" t="s">
        <v>309</v>
      </c>
      <c r="H14" s="11" t="s">
        <v>291</v>
      </c>
      <c r="I14" s="22">
        <v>580</v>
      </c>
      <c r="J14" s="46"/>
      <c r="K14" s="41" t="str">
        <f t="shared" si="2"/>
        <v/>
      </c>
    </row>
    <row r="15" spans="1:11" ht="13.5" customHeight="1" x14ac:dyDescent="0.15">
      <c r="A15" s="10" t="s">
        <v>173</v>
      </c>
      <c r="B15" s="11" t="s">
        <v>246</v>
      </c>
      <c r="C15" s="65">
        <v>660</v>
      </c>
      <c r="D15" s="46"/>
      <c r="E15" s="41" t="str">
        <f t="shared" si="0"/>
        <v/>
      </c>
      <c r="G15" s="10" t="s">
        <v>310</v>
      </c>
      <c r="H15" s="11" t="s">
        <v>292</v>
      </c>
      <c r="I15" s="22">
        <v>710</v>
      </c>
      <c r="J15" s="46"/>
      <c r="K15" s="41" t="str">
        <f t="shared" si="2"/>
        <v/>
      </c>
    </row>
    <row r="16" spans="1:11" ht="13.5" customHeight="1" x14ac:dyDescent="0.15">
      <c r="A16" s="10" t="s">
        <v>174</v>
      </c>
      <c r="B16" s="11" t="s">
        <v>247</v>
      </c>
      <c r="C16" s="22">
        <v>690</v>
      </c>
      <c r="D16" s="46"/>
      <c r="E16" s="41" t="str">
        <f t="shared" si="0"/>
        <v/>
      </c>
      <c r="G16" s="10" t="s">
        <v>311</v>
      </c>
      <c r="H16" s="11" t="s">
        <v>293</v>
      </c>
      <c r="I16" s="22">
        <v>370</v>
      </c>
      <c r="J16" s="46"/>
      <c r="K16" s="41" t="str">
        <f t="shared" si="2"/>
        <v/>
      </c>
    </row>
    <row r="17" spans="1:11" ht="13.5" customHeight="1" x14ac:dyDescent="0.15">
      <c r="A17" s="10" t="s">
        <v>175</v>
      </c>
      <c r="B17" s="11" t="s">
        <v>248</v>
      </c>
      <c r="C17" s="22">
        <v>820</v>
      </c>
      <c r="D17" s="46"/>
      <c r="E17" s="41" t="str">
        <f t="shared" si="0"/>
        <v/>
      </c>
      <c r="G17" s="10" t="s">
        <v>312</v>
      </c>
      <c r="H17" s="11" t="s">
        <v>294</v>
      </c>
      <c r="I17" s="25">
        <v>460</v>
      </c>
      <c r="J17" s="46"/>
      <c r="K17" s="41" t="str">
        <f t="shared" si="2"/>
        <v/>
      </c>
    </row>
    <row r="18" spans="1:11" ht="13.5" customHeight="1" thickBot="1" x14ac:dyDescent="0.2">
      <c r="A18" s="10" t="s">
        <v>176</v>
      </c>
      <c r="B18" s="11" t="s">
        <v>53</v>
      </c>
      <c r="C18" s="25">
        <v>460</v>
      </c>
      <c r="D18" s="46"/>
      <c r="E18" s="41" t="str">
        <f t="shared" si="0"/>
        <v/>
      </c>
      <c r="G18" s="63"/>
      <c r="H18" s="64"/>
      <c r="I18" s="66">
        <v>0</v>
      </c>
      <c r="J18" s="241"/>
      <c r="K18" s="42" t="str">
        <f t="shared" si="2"/>
        <v/>
      </c>
    </row>
    <row r="19" spans="1:11" ht="18" customHeight="1" thickBot="1" x14ac:dyDescent="0.2">
      <c r="A19" s="27" t="s">
        <v>177</v>
      </c>
      <c r="B19" s="20" t="s">
        <v>54</v>
      </c>
      <c r="C19" s="35">
        <v>580</v>
      </c>
      <c r="D19" s="47"/>
      <c r="E19" s="42" t="str">
        <f t="shared" si="0"/>
        <v/>
      </c>
      <c r="G19" s="119" t="s">
        <v>313</v>
      </c>
      <c r="H19" s="120"/>
      <c r="I19" s="14">
        <f>SUM(I7:I18)</f>
        <v>5050</v>
      </c>
      <c r="J19" s="14"/>
      <c r="K19" s="15">
        <f>SUM(K7:K18)</f>
        <v>0</v>
      </c>
    </row>
    <row r="20" spans="1:11" ht="21" customHeight="1" x14ac:dyDescent="0.15">
      <c r="A20" s="119" t="s">
        <v>178</v>
      </c>
      <c r="B20" s="120"/>
      <c r="C20" s="14">
        <f>SUM(C7:C19)</f>
        <v>7730</v>
      </c>
      <c r="D20" s="14"/>
      <c r="E20" s="15">
        <f>SUM(E7:E19)</f>
        <v>0</v>
      </c>
    </row>
    <row r="21" spans="1:11" ht="19.5" customHeight="1" thickBot="1" x14ac:dyDescent="0.2">
      <c r="G21" s="101" t="s">
        <v>20</v>
      </c>
      <c r="H21" s="102" t="s">
        <v>197</v>
      </c>
      <c r="I21" s="7" t="s">
        <v>386</v>
      </c>
      <c r="J21" s="38" t="s">
        <v>385</v>
      </c>
      <c r="K21" s="8" t="s">
        <v>387</v>
      </c>
    </row>
    <row r="22" spans="1:11" ht="19.5" customHeight="1" thickBot="1" x14ac:dyDescent="0.2">
      <c r="A22" s="101" t="s">
        <v>20</v>
      </c>
      <c r="B22" s="102" t="s">
        <v>194</v>
      </c>
      <c r="C22" s="7" t="s">
        <v>386</v>
      </c>
      <c r="D22" s="38" t="s">
        <v>385</v>
      </c>
      <c r="E22" s="8" t="s">
        <v>387</v>
      </c>
      <c r="G22" s="10" t="s">
        <v>326</v>
      </c>
      <c r="H22" s="11" t="s">
        <v>295</v>
      </c>
      <c r="I22" s="22">
        <v>440</v>
      </c>
      <c r="J22" s="45"/>
      <c r="K22" s="40" t="str">
        <f t="shared" ref="K22:K25" si="3">IF(J22=1,+I22,"")</f>
        <v/>
      </c>
    </row>
    <row r="23" spans="1:11" ht="13.5" customHeight="1" x14ac:dyDescent="0.15">
      <c r="A23" s="9" t="s">
        <v>179</v>
      </c>
      <c r="B23" s="17" t="s">
        <v>55</v>
      </c>
      <c r="C23" s="24">
        <v>690</v>
      </c>
      <c r="D23" s="45"/>
      <c r="E23" s="40" t="str">
        <f t="shared" ref="E23:E32" si="4">IF(D23=1,+C23,"")</f>
        <v/>
      </c>
      <c r="G23" s="10" t="s">
        <v>327</v>
      </c>
      <c r="H23" s="11" t="s">
        <v>296</v>
      </c>
      <c r="I23" s="22">
        <v>560</v>
      </c>
      <c r="J23" s="46"/>
      <c r="K23" s="41" t="str">
        <f t="shared" si="3"/>
        <v/>
      </c>
    </row>
    <row r="24" spans="1:11" ht="13.5" customHeight="1" x14ac:dyDescent="0.15">
      <c r="A24" s="10" t="s">
        <v>180</v>
      </c>
      <c r="B24" s="11" t="s">
        <v>56</v>
      </c>
      <c r="C24" s="22">
        <v>370</v>
      </c>
      <c r="D24" s="46"/>
      <c r="E24" s="41" t="str">
        <f t="shared" si="4"/>
        <v/>
      </c>
      <c r="G24" s="10" t="s">
        <v>329</v>
      </c>
      <c r="H24" s="11" t="s">
        <v>297</v>
      </c>
      <c r="I24" s="22">
        <v>460</v>
      </c>
      <c r="J24" s="46"/>
      <c r="K24" s="41" t="str">
        <f t="shared" si="3"/>
        <v/>
      </c>
    </row>
    <row r="25" spans="1:11" ht="13.5" customHeight="1" x14ac:dyDescent="0.15">
      <c r="A25" s="10" t="s">
        <v>181</v>
      </c>
      <c r="B25" s="11" t="s">
        <v>261</v>
      </c>
      <c r="C25" s="22">
        <v>510</v>
      </c>
      <c r="D25" s="46"/>
      <c r="E25" s="41" t="str">
        <f t="shared" si="4"/>
        <v/>
      </c>
      <c r="G25" s="74" t="s">
        <v>328</v>
      </c>
      <c r="H25" s="92" t="s">
        <v>298</v>
      </c>
      <c r="I25" s="76">
        <v>660</v>
      </c>
      <c r="J25" s="77"/>
      <c r="K25" s="78" t="str">
        <f t="shared" si="3"/>
        <v/>
      </c>
    </row>
    <row r="26" spans="1:11" ht="13.5" customHeight="1" thickBot="1" x14ac:dyDescent="0.2">
      <c r="A26" s="10" t="s">
        <v>182</v>
      </c>
      <c r="B26" s="11" t="s">
        <v>262</v>
      </c>
      <c r="C26" s="22">
        <v>460</v>
      </c>
      <c r="D26" s="46"/>
      <c r="E26" s="41" t="str">
        <f t="shared" si="4"/>
        <v/>
      </c>
      <c r="G26" s="13" t="s">
        <v>481</v>
      </c>
      <c r="H26" s="16" t="s">
        <v>482</v>
      </c>
      <c r="I26" s="23">
        <v>400</v>
      </c>
      <c r="J26" s="47"/>
      <c r="K26" s="42" t="str">
        <f>IF(J26=1,+I26,"")</f>
        <v/>
      </c>
    </row>
    <row r="27" spans="1:11" ht="12.95" customHeight="1" x14ac:dyDescent="0.15">
      <c r="A27" s="10" t="s">
        <v>183</v>
      </c>
      <c r="B27" s="11" t="s">
        <v>317</v>
      </c>
      <c r="C27" s="22">
        <v>610</v>
      </c>
      <c r="D27" s="46"/>
      <c r="E27" s="41" t="str">
        <f t="shared" si="4"/>
        <v/>
      </c>
      <c r="G27" s="121" t="s">
        <v>314</v>
      </c>
      <c r="H27" s="121"/>
      <c r="I27" s="18">
        <f>SUM(I22:I26)</f>
        <v>2520</v>
      </c>
      <c r="J27" s="18"/>
      <c r="K27" s="15">
        <f>SUM(K22:K26)</f>
        <v>0</v>
      </c>
    </row>
    <row r="28" spans="1:11" ht="17.100000000000001" customHeight="1" x14ac:dyDescent="0.15">
      <c r="A28" s="10" t="s">
        <v>1</v>
      </c>
      <c r="B28" s="11" t="s">
        <v>184</v>
      </c>
      <c r="C28" s="22">
        <v>480</v>
      </c>
      <c r="D28" s="46"/>
      <c r="E28" s="41" t="str">
        <f t="shared" si="4"/>
        <v/>
      </c>
    </row>
    <row r="29" spans="1:11" ht="13.5" customHeight="1" thickBot="1" x14ac:dyDescent="0.2">
      <c r="A29" s="10" t="s">
        <v>2</v>
      </c>
      <c r="B29" s="11" t="s">
        <v>320</v>
      </c>
      <c r="C29" s="22">
        <v>390</v>
      </c>
      <c r="D29" s="46"/>
      <c r="E29" s="41" t="str">
        <f t="shared" si="4"/>
        <v/>
      </c>
      <c r="G29" s="43" t="s">
        <v>388</v>
      </c>
      <c r="H29" s="242"/>
      <c r="I29" s="242"/>
      <c r="J29" s="242"/>
      <c r="K29" s="242"/>
    </row>
    <row r="30" spans="1:11" ht="15" customHeight="1" x14ac:dyDescent="0.15">
      <c r="A30" s="10" t="s">
        <v>369</v>
      </c>
      <c r="B30" s="11" t="s">
        <v>367</v>
      </c>
      <c r="C30" s="22">
        <v>520</v>
      </c>
      <c r="D30" s="46"/>
      <c r="E30" s="41" t="str">
        <f t="shared" si="4"/>
        <v/>
      </c>
      <c r="G30" s="268" t="s">
        <v>390</v>
      </c>
      <c r="H30" s="269"/>
      <c r="I30" s="269"/>
      <c r="J30" s="269"/>
      <c r="K30" s="270"/>
    </row>
    <row r="31" spans="1:11" ht="15" customHeight="1" x14ac:dyDescent="0.15">
      <c r="A31" s="10" t="s">
        <v>370</v>
      </c>
      <c r="B31" s="11" t="s">
        <v>368</v>
      </c>
      <c r="C31" s="22">
        <v>260</v>
      </c>
      <c r="D31" s="46"/>
      <c r="E31" s="41" t="str">
        <f t="shared" si="4"/>
        <v/>
      </c>
      <c r="G31" s="271"/>
      <c r="H31" s="272"/>
      <c r="I31" s="272"/>
      <c r="J31" s="272"/>
      <c r="K31" s="273"/>
    </row>
    <row r="32" spans="1:11" ht="15" customHeight="1" thickBot="1" x14ac:dyDescent="0.2">
      <c r="A32" s="19" t="s">
        <v>3</v>
      </c>
      <c r="B32" s="20" t="s">
        <v>321</v>
      </c>
      <c r="C32" s="23">
        <v>590</v>
      </c>
      <c r="D32" s="47"/>
      <c r="E32" s="42" t="str">
        <f t="shared" si="4"/>
        <v/>
      </c>
      <c r="G32" s="271"/>
      <c r="H32" s="272"/>
      <c r="I32" s="272"/>
      <c r="J32" s="272"/>
      <c r="K32" s="273"/>
    </row>
    <row r="33" spans="1:17" ht="16.5" customHeight="1" x14ac:dyDescent="0.15">
      <c r="A33" s="119" t="s">
        <v>185</v>
      </c>
      <c r="B33" s="120"/>
      <c r="C33" s="14">
        <f>SUM(C23:C32)</f>
        <v>4880</v>
      </c>
      <c r="D33" s="14"/>
      <c r="E33" s="15">
        <f>SUM(E23:E32)</f>
        <v>0</v>
      </c>
      <c r="G33" s="271"/>
      <c r="H33" s="272"/>
      <c r="I33" s="272"/>
      <c r="J33" s="272"/>
      <c r="K33" s="273"/>
    </row>
    <row r="34" spans="1:17" ht="17.25" customHeight="1" thickBot="1" x14ac:dyDescent="0.2">
      <c r="G34" s="274"/>
      <c r="H34" s="275"/>
      <c r="I34" s="275"/>
      <c r="J34" s="275"/>
      <c r="K34" s="276"/>
    </row>
    <row r="35" spans="1:17" ht="13.5" customHeight="1" thickBot="1" x14ac:dyDescent="0.2">
      <c r="A35" s="101" t="s">
        <v>20</v>
      </c>
      <c r="B35" s="102" t="s">
        <v>195</v>
      </c>
      <c r="C35" s="7" t="s">
        <v>386</v>
      </c>
      <c r="D35" s="38" t="s">
        <v>385</v>
      </c>
      <c r="E35" s="8" t="s">
        <v>387</v>
      </c>
      <c r="G35" s="60"/>
      <c r="H35" s="60"/>
      <c r="I35" s="60"/>
      <c r="J35" s="60"/>
      <c r="K35" s="60"/>
    </row>
    <row r="36" spans="1:17" ht="13.5" customHeight="1" thickBot="1" x14ac:dyDescent="0.2">
      <c r="A36" s="9" t="s">
        <v>187</v>
      </c>
      <c r="B36" s="17" t="s">
        <v>322</v>
      </c>
      <c r="C36" s="24">
        <v>580</v>
      </c>
      <c r="D36" s="45"/>
      <c r="E36" s="41" t="str">
        <f t="shared" ref="E36:E43" si="5">IF(D36=1,+C36,"")</f>
        <v/>
      </c>
      <c r="G36" s="98"/>
    </row>
    <row r="37" spans="1:17" ht="14.25" customHeight="1" thickTop="1" x14ac:dyDescent="0.15">
      <c r="A37" s="10" t="s">
        <v>188</v>
      </c>
      <c r="B37" s="11" t="s">
        <v>323</v>
      </c>
      <c r="C37" s="22">
        <v>1260</v>
      </c>
      <c r="D37" s="46"/>
      <c r="E37" s="41" t="str">
        <f t="shared" si="5"/>
        <v/>
      </c>
      <c r="G37" s="227" t="s">
        <v>510</v>
      </c>
      <c r="H37" s="228"/>
      <c r="I37" s="258" t="str">
        <f>+中和申込書!C9</f>
        <v xml:space="preserve"> </v>
      </c>
      <c r="J37" s="263"/>
      <c r="K37" s="264"/>
      <c r="M37" s="197"/>
      <c r="N37" s="197"/>
      <c r="O37" s="198"/>
      <c r="P37" s="199"/>
      <c r="Q37" s="199"/>
    </row>
    <row r="38" spans="1:17" ht="14.25" customHeight="1" x14ac:dyDescent="0.15">
      <c r="A38" s="10" t="s">
        <v>189</v>
      </c>
      <c r="B38" s="11" t="s">
        <v>280</v>
      </c>
      <c r="C38" s="22">
        <v>740</v>
      </c>
      <c r="D38" s="46"/>
      <c r="E38" s="41" t="str">
        <f t="shared" si="5"/>
        <v/>
      </c>
      <c r="G38" s="229" t="s">
        <v>511</v>
      </c>
      <c r="H38" s="230"/>
      <c r="I38" s="246" t="str">
        <f>+中和申込書!C10</f>
        <v xml:space="preserve"> </v>
      </c>
      <c r="J38" s="247"/>
      <c r="K38" s="248"/>
      <c r="M38" s="197"/>
      <c r="N38" s="197"/>
      <c r="O38" s="199"/>
      <c r="P38" s="199"/>
      <c r="Q38" s="199"/>
    </row>
    <row r="39" spans="1:17" ht="14.25" customHeight="1" x14ac:dyDescent="0.15">
      <c r="A39" s="10" t="s">
        <v>347</v>
      </c>
      <c r="B39" s="11" t="s">
        <v>281</v>
      </c>
      <c r="C39" s="22">
        <v>470</v>
      </c>
      <c r="D39" s="46"/>
      <c r="E39" s="41" t="str">
        <f t="shared" si="5"/>
        <v/>
      </c>
      <c r="G39" s="229" t="s">
        <v>512</v>
      </c>
      <c r="H39" s="230"/>
      <c r="I39" s="249" t="str">
        <f>+中和申込書!C11</f>
        <v xml:space="preserve"> </v>
      </c>
      <c r="J39" s="250"/>
      <c r="K39" s="251"/>
      <c r="M39" s="197"/>
      <c r="N39" s="197"/>
      <c r="O39" s="200"/>
      <c r="P39" s="200"/>
      <c r="Q39" s="200"/>
    </row>
    <row r="40" spans="1:17" ht="14.25" customHeight="1" x14ac:dyDescent="0.15">
      <c r="A40" s="10" t="s">
        <v>348</v>
      </c>
      <c r="B40" s="11" t="s">
        <v>282</v>
      </c>
      <c r="C40" s="22">
        <v>460</v>
      </c>
      <c r="D40" s="46"/>
      <c r="E40" s="41" t="str">
        <f t="shared" si="5"/>
        <v/>
      </c>
      <c r="G40" s="231" t="s">
        <v>513</v>
      </c>
      <c r="H40" s="232"/>
      <c r="I40" s="252">
        <f>+中和申込書!C12</f>
        <v>0</v>
      </c>
      <c r="J40" s="253" t="s">
        <v>483</v>
      </c>
      <c r="K40" s="254">
        <f>+中和申込書!C13</f>
        <v>0</v>
      </c>
      <c r="M40" s="197"/>
      <c r="N40" s="197"/>
      <c r="O40" s="55"/>
      <c r="P40" s="55"/>
      <c r="Q40" s="55"/>
    </row>
    <row r="41" spans="1:17" ht="14.25" customHeight="1" x14ac:dyDescent="0.15">
      <c r="A41" s="10" t="s">
        <v>349</v>
      </c>
      <c r="B41" s="11" t="s">
        <v>283</v>
      </c>
      <c r="C41" s="22">
        <v>810</v>
      </c>
      <c r="D41" s="46"/>
      <c r="E41" s="41" t="str">
        <f t="shared" si="5"/>
        <v/>
      </c>
      <c r="G41" s="233" t="s">
        <v>514</v>
      </c>
      <c r="H41" s="234"/>
      <c r="I41" s="218">
        <f>+中和申込書!C14</f>
        <v>0</v>
      </c>
      <c r="J41" s="219"/>
      <c r="K41" s="220"/>
      <c r="M41" s="197"/>
      <c r="N41" s="197"/>
      <c r="O41" s="199"/>
      <c r="P41" s="199"/>
      <c r="Q41" s="199"/>
    </row>
    <row r="42" spans="1:17" ht="14.25" customHeight="1" thickBot="1" x14ac:dyDescent="0.2">
      <c r="A42" s="10" t="s">
        <v>350</v>
      </c>
      <c r="B42" s="11" t="s">
        <v>284</v>
      </c>
      <c r="C42" s="22">
        <v>460</v>
      </c>
      <c r="D42" s="46"/>
      <c r="E42" s="41" t="str">
        <f t="shared" si="5"/>
        <v/>
      </c>
      <c r="G42" s="235" t="s">
        <v>515</v>
      </c>
      <c r="H42" s="236"/>
      <c r="I42" s="255">
        <f>+中和申込書!C15</f>
        <v>0</v>
      </c>
      <c r="J42" s="256"/>
      <c r="K42" s="257"/>
      <c r="M42" s="197"/>
      <c r="N42" s="197"/>
      <c r="O42" s="201"/>
      <c r="P42" s="201"/>
      <c r="Q42" s="201"/>
    </row>
    <row r="43" spans="1:17" ht="14.25" customHeight="1" thickBot="1" x14ac:dyDescent="0.2">
      <c r="A43" s="10" t="s">
        <v>351</v>
      </c>
      <c r="B43" s="11" t="s">
        <v>285</v>
      </c>
      <c r="C43" s="23">
        <v>880</v>
      </c>
      <c r="D43" s="47"/>
      <c r="E43" s="42" t="str">
        <f t="shared" si="5"/>
        <v/>
      </c>
      <c r="G43" s="237" t="s">
        <v>473</v>
      </c>
      <c r="H43" s="238"/>
      <c r="I43" s="238"/>
      <c r="J43" s="238"/>
      <c r="K43" s="239"/>
      <c r="M43" s="197"/>
      <c r="N43" s="197"/>
      <c r="O43" s="197"/>
      <c r="P43" s="197"/>
      <c r="Q43" s="197"/>
    </row>
    <row r="44" spans="1:17" ht="21" customHeight="1" x14ac:dyDescent="0.15">
      <c r="A44" s="119" t="s">
        <v>186</v>
      </c>
      <c r="B44" s="120"/>
      <c r="C44" s="14">
        <f>SUM(C36:C43)</f>
        <v>5660</v>
      </c>
      <c r="D44" s="14"/>
      <c r="E44" s="15">
        <f>SUM(E36:E43)</f>
        <v>0</v>
      </c>
    </row>
    <row r="45" spans="1:17" ht="13.5" x14ac:dyDescent="0.15">
      <c r="G45" s="111" t="s">
        <v>315</v>
      </c>
      <c r="H45" s="112"/>
      <c r="I45" s="117" t="s">
        <v>316</v>
      </c>
      <c r="J45" s="118"/>
      <c r="K45" s="100" t="s">
        <v>168</v>
      </c>
    </row>
    <row r="46" spans="1:17" ht="13.5" x14ac:dyDescent="0.15">
      <c r="G46" s="104" t="s">
        <v>235</v>
      </c>
      <c r="H46" s="105"/>
      <c r="I46" s="115">
        <f>+C20</f>
        <v>7730</v>
      </c>
      <c r="J46" s="116"/>
      <c r="K46" s="44">
        <f>+E20</f>
        <v>0</v>
      </c>
    </row>
    <row r="47" spans="1:17" ht="13.5" x14ac:dyDescent="0.15">
      <c r="G47" s="104" t="s">
        <v>236</v>
      </c>
      <c r="H47" s="105"/>
      <c r="I47" s="115">
        <f>+C33</f>
        <v>4880</v>
      </c>
      <c r="J47" s="116"/>
      <c r="K47" s="44">
        <f>+E33</f>
        <v>0</v>
      </c>
    </row>
    <row r="48" spans="1:17" ht="13.5" x14ac:dyDescent="0.15">
      <c r="G48" s="104" t="s">
        <v>237</v>
      </c>
      <c r="H48" s="105"/>
      <c r="I48" s="115">
        <f>+C44</f>
        <v>5660</v>
      </c>
      <c r="J48" s="116"/>
      <c r="K48" s="44">
        <f>+E44</f>
        <v>0</v>
      </c>
    </row>
    <row r="49" spans="7:11" ht="13.5" x14ac:dyDescent="0.15">
      <c r="G49" s="104" t="s">
        <v>238</v>
      </c>
      <c r="H49" s="105"/>
      <c r="I49" s="115">
        <f>+I19</f>
        <v>5050</v>
      </c>
      <c r="J49" s="116"/>
      <c r="K49" s="44">
        <f>+K19</f>
        <v>0</v>
      </c>
    </row>
    <row r="50" spans="7:11" ht="13.5" x14ac:dyDescent="0.15">
      <c r="G50" s="104" t="s">
        <v>239</v>
      </c>
      <c r="H50" s="105"/>
      <c r="I50" s="115">
        <f>+I27</f>
        <v>2520</v>
      </c>
      <c r="J50" s="116"/>
      <c r="K50" s="44">
        <f>+K27</f>
        <v>0</v>
      </c>
    </row>
    <row r="51" spans="7:11" ht="14.25" thickBot="1" x14ac:dyDescent="0.2">
      <c r="G51" s="107" t="s">
        <v>240</v>
      </c>
      <c r="H51" s="108"/>
      <c r="I51" s="113">
        <f>SUM(I46:I50)</f>
        <v>25840</v>
      </c>
      <c r="J51" s="114"/>
      <c r="K51" s="44">
        <f>SUM(K46:K50)</f>
        <v>0</v>
      </c>
    </row>
    <row r="52" spans="7:11" ht="18" thickBot="1" x14ac:dyDescent="0.2">
      <c r="G52" s="97" t="s">
        <v>371</v>
      </c>
      <c r="H52" s="103"/>
      <c r="I52" s="109">
        <f>+あいうえお!$I$51+かき!$I$54+くけ!$I$48+こさし!$I$43</f>
        <v>102010</v>
      </c>
      <c r="J52" s="110"/>
      <c r="K52" s="54">
        <f>SUM(あいうえお!$K$51,かき!$K$54,くけ!$K$48,こさし!$K$43)</f>
        <v>0</v>
      </c>
    </row>
    <row r="53" spans="7:11" ht="15" customHeight="1" x14ac:dyDescent="0.15"/>
    <row r="54" spans="7:11" ht="15" customHeight="1" x14ac:dyDescent="0.15"/>
    <row r="55" spans="7:11" ht="22.5" customHeight="1" x14ac:dyDescent="0.15"/>
    <row r="56" spans="7:11" ht="18" customHeight="1" x14ac:dyDescent="0.15"/>
    <row r="57" spans="7:11" ht="18" customHeight="1" x14ac:dyDescent="0.15"/>
    <row r="58" spans="7:11" ht="18" customHeight="1" x14ac:dyDescent="0.15"/>
    <row r="59" spans="7:11" ht="18" customHeight="1" x14ac:dyDescent="0.15"/>
    <row r="60" spans="7:11" ht="18" customHeight="1" x14ac:dyDescent="0.15"/>
    <row r="61" spans="7:11" ht="18" customHeight="1" x14ac:dyDescent="0.15"/>
  </sheetData>
  <sheetProtection algorithmName="SHA-512" hashValue="WODxDWveRP/RUspSFWTu4e9XczfQYHwrgotlGqUlPiL8o247TgZY/vimBVvuFBHyrCINBbJVHfEPEzCy8OkWJA==" saltValue="se/Vss70aPtPxJ5LBLGQVA==" spinCount="100000" sheet="1" objects="1" scenarios="1"/>
  <mergeCells count="43">
    <mergeCell ref="M43:Q43"/>
    <mergeCell ref="G30:K30"/>
    <mergeCell ref="G31:K31"/>
    <mergeCell ref="G32:K32"/>
    <mergeCell ref="G33:K33"/>
    <mergeCell ref="G34:K34"/>
    <mergeCell ref="M40:N40"/>
    <mergeCell ref="M41:N41"/>
    <mergeCell ref="O41:Q41"/>
    <mergeCell ref="M42:N42"/>
    <mergeCell ref="O42:Q42"/>
    <mergeCell ref="M37:N37"/>
    <mergeCell ref="O37:Q37"/>
    <mergeCell ref="M38:N38"/>
    <mergeCell ref="O38:Q38"/>
    <mergeCell ref="M39:N39"/>
    <mergeCell ref="O39:Q39"/>
    <mergeCell ref="A20:B20"/>
    <mergeCell ref="A44:B44"/>
    <mergeCell ref="A33:B33"/>
    <mergeCell ref="G27:H27"/>
    <mergeCell ref="G41:H41"/>
    <mergeCell ref="I46:J46"/>
    <mergeCell ref="I39:K39"/>
    <mergeCell ref="I38:K38"/>
    <mergeCell ref="G19:H19"/>
    <mergeCell ref="I41:K41"/>
    <mergeCell ref="I52:J52"/>
    <mergeCell ref="G45:H45"/>
    <mergeCell ref="G37:H37"/>
    <mergeCell ref="G43:K43"/>
    <mergeCell ref="I42:K42"/>
    <mergeCell ref="I37:K37"/>
    <mergeCell ref="G40:H40"/>
    <mergeCell ref="G38:H38"/>
    <mergeCell ref="G39:H39"/>
    <mergeCell ref="I51:J51"/>
    <mergeCell ref="I49:J49"/>
    <mergeCell ref="I50:J50"/>
    <mergeCell ref="G42:H42"/>
    <mergeCell ref="I48:J48"/>
    <mergeCell ref="I47:J47"/>
    <mergeCell ref="I45:J45"/>
  </mergeCells>
  <phoneticPr fontId="1"/>
  <dataValidations xWindow="1100" yWindow="640" count="1">
    <dataValidation type="whole" operator="lessThanOrEqual" allowBlank="1" showInputMessage="1" showErrorMessage="1" sqref="D7:D19 D23:D32 D36:D43 J7:J18 J22:J26" xr:uid="{00000000-0002-0000-0000-000003000000}">
      <formula1>1</formula1>
    </dataValidation>
  </dataValidations>
  <pageMargins left="0.35000000000000003" right="0.16" top="0.75000000000000011" bottom="0.59" header="0.28000000000000003" footer="0.35000000000000003"/>
  <pageSetup paperSize="9" scale="98" orientation="portrait" horizontalDpi="4294967292" verticalDpi="4294967292" r:id="rId1"/>
  <headerFooter>
    <oddFooter>&amp;R&amp;"ＭＳ Ｐゴシック,標準"&amp;8&amp;K000000 2021年9月29日改訂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L63"/>
  <sheetViews>
    <sheetView showGridLines="0" showRowColHeaders="0" showZeros="0" workbookViewId="0"/>
  </sheetViews>
  <sheetFormatPr defaultColWidth="8.875" defaultRowHeight="11.25" x14ac:dyDescent="0.15"/>
  <cols>
    <col min="1" max="1" width="5.625" style="4" customWidth="1"/>
    <col min="2" max="2" width="14.875" style="4" bestFit="1" customWidth="1"/>
    <col min="3" max="3" width="7" style="4" bestFit="1" customWidth="1"/>
    <col min="4" max="4" width="6.125" style="4" bestFit="1" customWidth="1"/>
    <col min="5" max="5" width="7.5" style="4" bestFit="1" customWidth="1"/>
    <col min="6" max="6" width="2.125" style="4" customWidth="1"/>
    <col min="7" max="7" width="6.5" style="4" customWidth="1"/>
    <col min="8" max="8" width="25" style="4" customWidth="1"/>
    <col min="9" max="9" width="6.75" style="4" customWidth="1"/>
    <col min="10" max="10" width="6.125" style="4" bestFit="1" customWidth="1"/>
    <col min="11" max="11" width="12.375" style="4" bestFit="1" customWidth="1"/>
    <col min="12" max="12" width="5.125" style="4" customWidth="1"/>
    <col min="13" max="13" width="23.875" style="4" customWidth="1"/>
    <col min="14" max="14" width="7.5" style="4" bestFit="1" customWidth="1"/>
    <col min="15" max="15" width="8.875" style="4" bestFit="1" customWidth="1"/>
    <col min="16" max="16" width="7.5" style="4" bestFit="1" customWidth="1"/>
    <col min="17" max="16384" width="8.875" style="4"/>
  </cols>
  <sheetData>
    <row r="1" spans="1:11" ht="22.5" customHeight="1" x14ac:dyDescent="0.15">
      <c r="A1" s="39" t="s">
        <v>133</v>
      </c>
    </row>
    <row r="2" spans="1:11" ht="22.5" customHeight="1" x14ac:dyDescent="0.15">
      <c r="A2" s="39"/>
    </row>
    <row r="3" spans="1:11" ht="14.25" customHeight="1" x14ac:dyDescent="0.15">
      <c r="A3" s="5" t="s">
        <v>391</v>
      </c>
    </row>
    <row r="4" spans="1:11" ht="14.25" customHeight="1" x14ac:dyDescent="0.15">
      <c r="A4" s="5" t="s">
        <v>389</v>
      </c>
    </row>
    <row r="5" spans="1:11" ht="12" customHeight="1" x14ac:dyDescent="0.15">
      <c r="A5" s="5"/>
    </row>
    <row r="6" spans="1:11" ht="20.25" customHeight="1" thickBot="1" x14ac:dyDescent="0.2">
      <c r="A6" s="101" t="s">
        <v>20</v>
      </c>
      <c r="B6" s="102" t="s">
        <v>198</v>
      </c>
      <c r="C6" s="7" t="s">
        <v>386</v>
      </c>
      <c r="D6" s="38" t="s">
        <v>385</v>
      </c>
      <c r="E6" s="8" t="s">
        <v>387</v>
      </c>
      <c r="G6" s="101" t="s">
        <v>341</v>
      </c>
      <c r="H6" s="102" t="s">
        <v>199</v>
      </c>
      <c r="I6" s="7" t="s">
        <v>386</v>
      </c>
      <c r="J6" s="38" t="s">
        <v>385</v>
      </c>
      <c r="K6" s="8" t="s">
        <v>387</v>
      </c>
    </row>
    <row r="7" spans="1:11" ht="13.5" customHeight="1" x14ac:dyDescent="0.15">
      <c r="A7" s="19" t="s">
        <v>134</v>
      </c>
      <c r="B7" s="20" t="s">
        <v>361</v>
      </c>
      <c r="C7" s="67">
        <v>650</v>
      </c>
      <c r="D7" s="45"/>
      <c r="E7" s="40" t="str">
        <f t="shared" ref="E7:E45" si="0">IF(D7=1,+C7,"")</f>
        <v/>
      </c>
      <c r="G7" s="9" t="s">
        <v>342</v>
      </c>
      <c r="H7" s="17" t="s">
        <v>277</v>
      </c>
      <c r="I7" s="24">
        <v>660</v>
      </c>
      <c r="J7" s="45"/>
      <c r="K7" s="83" t="str">
        <f t="shared" ref="K7:K15" si="1">IF(J7=1,+I7,"")</f>
        <v/>
      </c>
    </row>
    <row r="8" spans="1:11" ht="13.5" customHeight="1" x14ac:dyDescent="0.15">
      <c r="A8" s="10" t="s">
        <v>135</v>
      </c>
      <c r="B8" s="11" t="s">
        <v>362</v>
      </c>
      <c r="C8" s="65">
        <v>650</v>
      </c>
      <c r="D8" s="46"/>
      <c r="E8" s="41" t="str">
        <f t="shared" si="0"/>
        <v/>
      </c>
      <c r="G8" s="10" t="s">
        <v>401</v>
      </c>
      <c r="H8" s="20" t="s">
        <v>412</v>
      </c>
      <c r="I8" s="22">
        <v>380</v>
      </c>
      <c r="J8" s="85"/>
      <c r="K8" s="82" t="str">
        <f t="shared" si="1"/>
        <v/>
      </c>
    </row>
    <row r="9" spans="1:11" ht="13.5" customHeight="1" x14ac:dyDescent="0.15">
      <c r="A9" s="10" t="s">
        <v>136</v>
      </c>
      <c r="B9" s="11" t="s">
        <v>363</v>
      </c>
      <c r="C9" s="65">
        <v>660</v>
      </c>
      <c r="D9" s="46"/>
      <c r="E9" s="41" t="str">
        <f t="shared" si="0"/>
        <v/>
      </c>
      <c r="G9" s="10" t="s">
        <v>402</v>
      </c>
      <c r="H9" s="11" t="s">
        <v>413</v>
      </c>
      <c r="I9" s="25">
        <v>400</v>
      </c>
      <c r="J9" s="46"/>
      <c r="K9" s="82" t="str">
        <f t="shared" si="1"/>
        <v/>
      </c>
    </row>
    <row r="10" spans="1:11" ht="13.5" customHeight="1" x14ac:dyDescent="0.15">
      <c r="A10" s="10" t="s">
        <v>137</v>
      </c>
      <c r="B10" s="11" t="s">
        <v>364</v>
      </c>
      <c r="C10" s="65">
        <v>510</v>
      </c>
      <c r="D10" s="46"/>
      <c r="E10" s="41" t="str">
        <f t="shared" si="0"/>
        <v/>
      </c>
      <c r="G10" s="10" t="s">
        <v>403</v>
      </c>
      <c r="H10" s="11" t="s">
        <v>414</v>
      </c>
      <c r="I10" s="22">
        <v>400</v>
      </c>
      <c r="J10" s="46"/>
      <c r="K10" s="82" t="str">
        <f t="shared" si="1"/>
        <v/>
      </c>
    </row>
    <row r="11" spans="1:11" ht="13.5" customHeight="1" x14ac:dyDescent="0.15">
      <c r="A11" s="10" t="s">
        <v>138</v>
      </c>
      <c r="B11" s="11" t="s">
        <v>249</v>
      </c>
      <c r="C11" s="65">
        <v>660</v>
      </c>
      <c r="D11" s="46"/>
      <c r="E11" s="41" t="str">
        <f t="shared" si="0"/>
        <v/>
      </c>
      <c r="G11" s="10" t="s">
        <v>404</v>
      </c>
      <c r="H11" s="11" t="s">
        <v>415</v>
      </c>
      <c r="I11" s="25">
        <v>500</v>
      </c>
      <c r="J11" s="46"/>
      <c r="K11" s="82" t="str">
        <f t="shared" si="1"/>
        <v/>
      </c>
    </row>
    <row r="12" spans="1:11" ht="13.5" customHeight="1" x14ac:dyDescent="0.15">
      <c r="A12" s="10" t="s">
        <v>139</v>
      </c>
      <c r="B12" s="11" t="s">
        <v>250</v>
      </c>
      <c r="C12" s="65">
        <v>520</v>
      </c>
      <c r="D12" s="46"/>
      <c r="E12" s="41" t="str">
        <f t="shared" si="0"/>
        <v/>
      </c>
      <c r="G12" s="10" t="s">
        <v>405</v>
      </c>
      <c r="H12" s="11" t="s">
        <v>423</v>
      </c>
      <c r="I12" s="22">
        <v>420</v>
      </c>
      <c r="J12" s="46"/>
      <c r="K12" s="82" t="str">
        <f t="shared" si="1"/>
        <v/>
      </c>
    </row>
    <row r="13" spans="1:11" ht="13.5" customHeight="1" x14ac:dyDescent="0.15">
      <c r="A13" s="10" t="s">
        <v>140</v>
      </c>
      <c r="B13" s="11" t="s">
        <v>330</v>
      </c>
      <c r="C13" s="65">
        <v>580</v>
      </c>
      <c r="D13" s="46"/>
      <c r="E13" s="41" t="str">
        <f t="shared" si="0"/>
        <v/>
      </c>
      <c r="G13" s="10" t="s">
        <v>406</v>
      </c>
      <c r="H13" s="11" t="s">
        <v>416</v>
      </c>
      <c r="I13" s="88">
        <v>300</v>
      </c>
      <c r="J13" s="46"/>
      <c r="K13" s="82" t="str">
        <f t="shared" si="1"/>
        <v/>
      </c>
    </row>
    <row r="14" spans="1:11" ht="18" customHeight="1" x14ac:dyDescent="0.15">
      <c r="A14" s="10" t="s">
        <v>141</v>
      </c>
      <c r="B14" s="11" t="s">
        <v>251</v>
      </c>
      <c r="C14" s="65">
        <v>460</v>
      </c>
      <c r="D14" s="46"/>
      <c r="E14" s="41" t="str">
        <f t="shared" si="0"/>
        <v/>
      </c>
      <c r="G14" s="10" t="s">
        <v>407</v>
      </c>
      <c r="H14" s="11" t="s">
        <v>318</v>
      </c>
      <c r="I14" s="88">
        <v>400</v>
      </c>
      <c r="J14" s="46"/>
      <c r="K14" s="82" t="str">
        <f t="shared" si="1"/>
        <v/>
      </c>
    </row>
    <row r="15" spans="1:11" ht="13.5" customHeight="1" x14ac:dyDescent="0.15">
      <c r="A15" s="10" t="s">
        <v>142</v>
      </c>
      <c r="B15" s="11" t="s">
        <v>252</v>
      </c>
      <c r="C15" s="68">
        <v>460</v>
      </c>
      <c r="D15" s="46"/>
      <c r="E15" s="41" t="str">
        <f t="shared" si="0"/>
        <v/>
      </c>
      <c r="G15" s="10" t="s">
        <v>408</v>
      </c>
      <c r="H15" s="11" t="s">
        <v>468</v>
      </c>
      <c r="I15" s="88">
        <v>400</v>
      </c>
      <c r="J15" s="46"/>
      <c r="K15" s="82" t="str">
        <f t="shared" si="1"/>
        <v/>
      </c>
    </row>
    <row r="16" spans="1:11" ht="13.5" customHeight="1" x14ac:dyDescent="0.15">
      <c r="A16" s="10" t="s">
        <v>143</v>
      </c>
      <c r="B16" s="11" t="s">
        <v>253</v>
      </c>
      <c r="C16" s="68">
        <v>460</v>
      </c>
      <c r="D16" s="46"/>
      <c r="E16" s="41" t="str">
        <f t="shared" si="0"/>
        <v/>
      </c>
      <c r="G16" s="10" t="s">
        <v>354</v>
      </c>
      <c r="H16" s="11" t="s">
        <v>278</v>
      </c>
      <c r="I16" s="88">
        <v>260</v>
      </c>
      <c r="J16" s="46"/>
      <c r="K16" s="82" t="str">
        <f t="shared" ref="K16:K21" si="2">IF(J16=1,+I16,"")</f>
        <v/>
      </c>
    </row>
    <row r="17" spans="1:12" ht="13.5" customHeight="1" x14ac:dyDescent="0.15">
      <c r="A17" s="10" t="s">
        <v>144</v>
      </c>
      <c r="B17" s="26" t="s">
        <v>254</v>
      </c>
      <c r="C17" s="65">
        <v>460</v>
      </c>
      <c r="D17" s="46"/>
      <c r="E17" s="41" t="str">
        <f t="shared" si="0"/>
        <v/>
      </c>
      <c r="G17" s="10" t="s">
        <v>355</v>
      </c>
      <c r="H17" s="11" t="s">
        <v>279</v>
      </c>
      <c r="I17" s="89">
        <v>400</v>
      </c>
      <c r="J17" s="46"/>
      <c r="K17" s="82" t="str">
        <f t="shared" si="2"/>
        <v/>
      </c>
    </row>
    <row r="18" spans="1:12" ht="13.5" customHeight="1" x14ac:dyDescent="0.15">
      <c r="A18" s="10" t="s">
        <v>145</v>
      </c>
      <c r="B18" s="26" t="s">
        <v>255</v>
      </c>
      <c r="C18" s="65">
        <v>460</v>
      </c>
      <c r="D18" s="46"/>
      <c r="E18" s="41" t="str">
        <f t="shared" si="0"/>
        <v/>
      </c>
      <c r="G18" s="10" t="s">
        <v>409</v>
      </c>
      <c r="H18" s="11" t="s">
        <v>319</v>
      </c>
      <c r="I18" s="88">
        <v>390</v>
      </c>
      <c r="J18" s="46"/>
      <c r="K18" s="82" t="str">
        <f t="shared" si="2"/>
        <v/>
      </c>
    </row>
    <row r="19" spans="1:12" ht="13.5" customHeight="1" x14ac:dyDescent="0.15">
      <c r="A19" s="10" t="s">
        <v>146</v>
      </c>
      <c r="B19" s="26" t="s">
        <v>59</v>
      </c>
      <c r="C19" s="65">
        <v>390</v>
      </c>
      <c r="D19" s="46"/>
      <c r="E19" s="41" t="str">
        <f t="shared" si="0"/>
        <v/>
      </c>
      <c r="G19" s="10" t="s">
        <v>410</v>
      </c>
      <c r="H19" s="11" t="s">
        <v>419</v>
      </c>
      <c r="I19" s="88">
        <v>400</v>
      </c>
      <c r="J19" s="46"/>
      <c r="K19" s="82" t="str">
        <f t="shared" si="2"/>
        <v/>
      </c>
    </row>
    <row r="20" spans="1:12" ht="13.5" customHeight="1" x14ac:dyDescent="0.15">
      <c r="A20" s="10" t="s">
        <v>147</v>
      </c>
      <c r="B20" s="26" t="s">
        <v>257</v>
      </c>
      <c r="C20" s="65">
        <v>510</v>
      </c>
      <c r="D20" s="46"/>
      <c r="E20" s="41" t="str">
        <f t="shared" si="0"/>
        <v/>
      </c>
      <c r="G20" s="10" t="s">
        <v>411</v>
      </c>
      <c r="H20" s="11" t="s">
        <v>420</v>
      </c>
      <c r="I20" s="88">
        <v>350</v>
      </c>
      <c r="J20" s="46"/>
      <c r="K20" s="82" t="str">
        <f t="shared" si="2"/>
        <v/>
      </c>
    </row>
    <row r="21" spans="1:12" ht="13.5" customHeight="1" x14ac:dyDescent="0.15">
      <c r="A21" s="10" t="s">
        <v>148</v>
      </c>
      <c r="B21" s="26" t="s">
        <v>258</v>
      </c>
      <c r="C21" s="65">
        <v>860</v>
      </c>
      <c r="D21" s="46"/>
      <c r="E21" s="41" t="str">
        <f t="shared" si="0"/>
        <v/>
      </c>
      <c r="G21" s="10" t="s">
        <v>421</v>
      </c>
      <c r="H21" s="11" t="s">
        <v>422</v>
      </c>
      <c r="I21" s="88">
        <v>400</v>
      </c>
      <c r="J21" s="46"/>
      <c r="K21" s="82" t="str">
        <f t="shared" si="2"/>
        <v/>
      </c>
    </row>
    <row r="22" spans="1:12" ht="13.5" customHeight="1" x14ac:dyDescent="0.15">
      <c r="A22" s="10" t="s">
        <v>149</v>
      </c>
      <c r="B22" s="26" t="s">
        <v>223</v>
      </c>
      <c r="C22" s="65">
        <v>960</v>
      </c>
      <c r="D22" s="46"/>
      <c r="E22" s="41" t="str">
        <f t="shared" si="0"/>
        <v/>
      </c>
      <c r="G22" s="10" t="s">
        <v>425</v>
      </c>
      <c r="H22" s="11" t="s">
        <v>429</v>
      </c>
      <c r="I22" s="88">
        <v>200</v>
      </c>
      <c r="J22" s="46"/>
      <c r="K22" s="82" t="str">
        <f t="shared" ref="K22:K25" si="3">IF(J22=1,+I22,"")</f>
        <v/>
      </c>
    </row>
    <row r="23" spans="1:12" ht="13.5" customHeight="1" x14ac:dyDescent="0.15">
      <c r="A23" s="10" t="s">
        <v>150</v>
      </c>
      <c r="B23" s="26" t="s">
        <v>224</v>
      </c>
      <c r="C23" s="65">
        <v>550</v>
      </c>
      <c r="D23" s="46"/>
      <c r="E23" s="41" t="str">
        <f t="shared" si="0"/>
        <v/>
      </c>
      <c r="G23" s="10" t="s">
        <v>426</v>
      </c>
      <c r="H23" s="11" t="s">
        <v>430</v>
      </c>
      <c r="I23" s="88">
        <v>150</v>
      </c>
      <c r="J23" s="46"/>
      <c r="K23" s="82" t="str">
        <f t="shared" si="3"/>
        <v/>
      </c>
    </row>
    <row r="24" spans="1:12" ht="13.5" customHeight="1" x14ac:dyDescent="0.15">
      <c r="A24" s="10" t="s">
        <v>151</v>
      </c>
      <c r="B24" s="26" t="s">
        <v>424</v>
      </c>
      <c r="C24" s="65">
        <v>860</v>
      </c>
      <c r="D24" s="46"/>
      <c r="E24" s="41" t="str">
        <f t="shared" si="0"/>
        <v/>
      </c>
      <c r="G24" s="10" t="s">
        <v>427</v>
      </c>
      <c r="H24" s="11" t="s">
        <v>431</v>
      </c>
      <c r="I24" s="88">
        <v>450</v>
      </c>
      <c r="J24" s="46"/>
      <c r="K24" s="82" t="str">
        <f t="shared" si="3"/>
        <v/>
      </c>
    </row>
    <row r="25" spans="1:12" ht="13.5" customHeight="1" x14ac:dyDescent="0.15">
      <c r="A25" s="10" t="s">
        <v>152</v>
      </c>
      <c r="B25" s="26" t="s">
        <v>225</v>
      </c>
      <c r="C25" s="65">
        <v>610</v>
      </c>
      <c r="D25" s="46"/>
      <c r="E25" s="41" t="str">
        <f t="shared" si="0"/>
        <v/>
      </c>
      <c r="G25" s="10" t="s">
        <v>428</v>
      </c>
      <c r="H25" s="11" t="s">
        <v>432</v>
      </c>
      <c r="I25" s="88">
        <v>200</v>
      </c>
      <c r="J25" s="46"/>
      <c r="K25" s="84" t="str">
        <f t="shared" si="3"/>
        <v/>
      </c>
    </row>
    <row r="26" spans="1:12" ht="13.5" customHeight="1" thickBot="1" x14ac:dyDescent="0.2">
      <c r="A26" s="10" t="s">
        <v>153</v>
      </c>
      <c r="B26" s="26" t="s">
        <v>226</v>
      </c>
      <c r="C26" s="65">
        <v>650</v>
      </c>
      <c r="D26" s="46"/>
      <c r="E26" s="41" t="str">
        <f t="shared" si="0"/>
        <v/>
      </c>
      <c r="G26" s="87"/>
      <c r="H26" s="16"/>
      <c r="I26" s="90"/>
      <c r="J26" s="241"/>
      <c r="K26" s="86"/>
    </row>
    <row r="27" spans="1:12" ht="13.5" customHeight="1" x14ac:dyDescent="0.15">
      <c r="A27" s="10" t="s">
        <v>154</v>
      </c>
      <c r="B27" s="26" t="s">
        <v>227</v>
      </c>
      <c r="C27" s="65">
        <v>660</v>
      </c>
      <c r="D27" s="46"/>
      <c r="E27" s="41" t="str">
        <f t="shared" si="0"/>
        <v/>
      </c>
      <c r="G27" s="122" t="s">
        <v>356</v>
      </c>
      <c r="H27" s="123"/>
      <c r="I27" s="14">
        <f>SUM(I7:I26)</f>
        <v>7060</v>
      </c>
      <c r="J27" s="14"/>
      <c r="K27" s="15">
        <f>SUM(K7:K26)</f>
        <v>0</v>
      </c>
    </row>
    <row r="28" spans="1:12" ht="13.5" customHeight="1" x14ac:dyDescent="0.15">
      <c r="A28" s="10" t="s">
        <v>155</v>
      </c>
      <c r="B28" s="26" t="s">
        <v>228</v>
      </c>
      <c r="C28" s="65">
        <v>660</v>
      </c>
      <c r="D28" s="46"/>
      <c r="E28" s="41" t="str">
        <f t="shared" si="0"/>
        <v/>
      </c>
    </row>
    <row r="29" spans="1:12" ht="13.5" customHeight="1" x14ac:dyDescent="0.15">
      <c r="A29" s="10" t="s">
        <v>156</v>
      </c>
      <c r="B29" s="26" t="s">
        <v>229</v>
      </c>
      <c r="C29" s="65">
        <v>550</v>
      </c>
      <c r="D29" s="46"/>
      <c r="E29" s="41" t="str">
        <f t="shared" si="0"/>
        <v/>
      </c>
      <c r="L29" s="5"/>
    </row>
    <row r="30" spans="1:12" ht="13.5" customHeight="1" x14ac:dyDescent="0.15">
      <c r="A30" s="10" t="s">
        <v>157</v>
      </c>
      <c r="B30" s="26" t="s">
        <v>230</v>
      </c>
      <c r="C30" s="65">
        <v>460</v>
      </c>
      <c r="D30" s="46"/>
      <c r="E30" s="41" t="str">
        <f t="shared" si="0"/>
        <v/>
      </c>
    </row>
    <row r="31" spans="1:12" ht="13.5" customHeight="1" x14ac:dyDescent="0.15">
      <c r="A31" s="10" t="s">
        <v>158</v>
      </c>
      <c r="B31" s="26" t="s">
        <v>231</v>
      </c>
      <c r="C31" s="22">
        <v>510</v>
      </c>
      <c r="D31" s="46"/>
      <c r="E31" s="41" t="str">
        <f t="shared" si="0"/>
        <v/>
      </c>
    </row>
    <row r="32" spans="1:12" ht="13.5" customHeight="1" thickBot="1" x14ac:dyDescent="0.2">
      <c r="A32" s="10" t="s">
        <v>159</v>
      </c>
      <c r="B32" s="26" t="s">
        <v>232</v>
      </c>
      <c r="C32" s="22">
        <v>560</v>
      </c>
      <c r="D32" s="46"/>
      <c r="E32" s="41" t="str">
        <f t="shared" si="0"/>
        <v/>
      </c>
      <c r="G32" s="43" t="s">
        <v>388</v>
      </c>
    </row>
    <row r="33" spans="1:11" ht="13.5" customHeight="1" x14ac:dyDescent="0.15">
      <c r="A33" s="10" t="s">
        <v>160</v>
      </c>
      <c r="B33" s="26" t="s">
        <v>233</v>
      </c>
      <c r="C33" s="22">
        <v>560</v>
      </c>
      <c r="D33" s="46"/>
      <c r="E33" s="41" t="str">
        <f t="shared" si="0"/>
        <v/>
      </c>
      <c r="G33" s="268"/>
      <c r="H33" s="269"/>
      <c r="I33" s="269"/>
      <c r="J33" s="269"/>
      <c r="K33" s="270"/>
    </row>
    <row r="34" spans="1:11" ht="13.5" customHeight="1" x14ac:dyDescent="0.15">
      <c r="A34" s="10" t="s">
        <v>161</v>
      </c>
      <c r="B34" s="26" t="s">
        <v>234</v>
      </c>
      <c r="C34" s="22">
        <v>510</v>
      </c>
      <c r="D34" s="46"/>
      <c r="E34" s="41" t="str">
        <f t="shared" si="0"/>
        <v/>
      </c>
      <c r="G34" s="271" t="s">
        <v>390</v>
      </c>
      <c r="H34" s="272"/>
      <c r="I34" s="272"/>
      <c r="J34" s="272"/>
      <c r="K34" s="273"/>
    </row>
    <row r="35" spans="1:11" ht="13.5" customHeight="1" x14ac:dyDescent="0.15">
      <c r="A35" s="10" t="s">
        <v>162</v>
      </c>
      <c r="B35" s="26" t="s">
        <v>266</v>
      </c>
      <c r="C35" s="22">
        <v>460</v>
      </c>
      <c r="D35" s="46"/>
      <c r="E35" s="41" t="str">
        <f t="shared" si="0"/>
        <v/>
      </c>
      <c r="G35" s="271"/>
      <c r="H35" s="272"/>
      <c r="I35" s="272"/>
      <c r="J35" s="272"/>
      <c r="K35" s="273"/>
    </row>
    <row r="36" spans="1:11" ht="13.5" customHeight="1" x14ac:dyDescent="0.15">
      <c r="A36" s="10" t="s">
        <v>163</v>
      </c>
      <c r="B36" s="26" t="s">
        <v>267</v>
      </c>
      <c r="C36" s="22">
        <v>290</v>
      </c>
      <c r="D36" s="46"/>
      <c r="E36" s="41" t="str">
        <f t="shared" si="0"/>
        <v/>
      </c>
      <c r="G36" s="271"/>
      <c r="H36" s="272"/>
      <c r="I36" s="272"/>
      <c r="J36" s="272"/>
      <c r="K36" s="273"/>
    </row>
    <row r="37" spans="1:11" ht="13.5" customHeight="1" x14ac:dyDescent="0.15">
      <c r="A37" s="10" t="s">
        <v>164</v>
      </c>
      <c r="B37" s="26" t="s">
        <v>268</v>
      </c>
      <c r="C37" s="22">
        <v>560</v>
      </c>
      <c r="D37" s="46"/>
      <c r="E37" s="41" t="str">
        <f t="shared" si="0"/>
        <v/>
      </c>
      <c r="G37" s="271"/>
      <c r="H37" s="272"/>
      <c r="I37" s="272"/>
      <c r="J37" s="272"/>
      <c r="K37" s="273"/>
    </row>
    <row r="38" spans="1:11" ht="13.5" customHeight="1" thickBot="1" x14ac:dyDescent="0.2">
      <c r="A38" s="10" t="s">
        <v>165</v>
      </c>
      <c r="B38" s="26" t="s">
        <v>269</v>
      </c>
      <c r="C38" s="22">
        <v>460</v>
      </c>
      <c r="D38" s="46"/>
      <c r="E38" s="41" t="str">
        <f t="shared" si="0"/>
        <v/>
      </c>
      <c r="G38" s="48"/>
      <c r="H38" s="49"/>
      <c r="I38" s="49"/>
      <c r="J38" s="49"/>
      <c r="K38" s="50"/>
    </row>
    <row r="39" spans="1:11" ht="13.5" customHeight="1" x14ac:dyDescent="0.15">
      <c r="A39" s="10" t="s">
        <v>190</v>
      </c>
      <c r="B39" s="26" t="s">
        <v>270</v>
      </c>
      <c r="C39" s="22">
        <v>860</v>
      </c>
      <c r="D39" s="46"/>
      <c r="E39" s="41" t="str">
        <f t="shared" si="0"/>
        <v/>
      </c>
    </row>
    <row r="40" spans="1:11" ht="13.5" customHeight="1" thickBot="1" x14ac:dyDescent="0.2">
      <c r="A40" s="10" t="s">
        <v>191</v>
      </c>
      <c r="B40" s="26" t="s">
        <v>271</v>
      </c>
      <c r="C40" s="12">
        <v>1360</v>
      </c>
      <c r="D40" s="46"/>
      <c r="E40" s="41" t="str">
        <f t="shared" si="0"/>
        <v/>
      </c>
      <c r="G40" s="98"/>
    </row>
    <row r="41" spans="1:11" ht="13.5" customHeight="1" thickTop="1" x14ac:dyDescent="0.15">
      <c r="A41" s="10" t="s">
        <v>192</v>
      </c>
      <c r="B41" s="20" t="s">
        <v>272</v>
      </c>
      <c r="C41" s="33">
        <v>440</v>
      </c>
      <c r="D41" s="46"/>
      <c r="E41" s="41" t="str">
        <f t="shared" si="0"/>
        <v/>
      </c>
      <c r="G41" s="227" t="s">
        <v>510</v>
      </c>
      <c r="H41" s="228"/>
      <c r="I41" s="258" t="str">
        <f>+中和申込書!C9</f>
        <v xml:space="preserve"> </v>
      </c>
      <c r="J41" s="259"/>
      <c r="K41" s="260"/>
    </row>
    <row r="42" spans="1:11" ht="13.5" customHeight="1" x14ac:dyDescent="0.15">
      <c r="A42" s="10" t="s">
        <v>380</v>
      </c>
      <c r="B42" s="11" t="s">
        <v>273</v>
      </c>
      <c r="C42" s="22">
        <v>460</v>
      </c>
      <c r="D42" s="46"/>
      <c r="E42" s="41" t="str">
        <f t="shared" si="0"/>
        <v/>
      </c>
      <c r="G42" s="229" t="s">
        <v>511</v>
      </c>
      <c r="H42" s="230"/>
      <c r="I42" s="246" t="str">
        <f>+中和申込書!C10</f>
        <v xml:space="preserve"> </v>
      </c>
      <c r="J42" s="247"/>
      <c r="K42" s="248"/>
    </row>
    <row r="43" spans="1:11" ht="13.5" customHeight="1" x14ac:dyDescent="0.15">
      <c r="A43" s="19" t="s">
        <v>381</v>
      </c>
      <c r="B43" s="20" t="s">
        <v>274</v>
      </c>
      <c r="C43" s="21">
        <v>460</v>
      </c>
      <c r="D43" s="46"/>
      <c r="E43" s="41" t="str">
        <f t="shared" si="0"/>
        <v/>
      </c>
      <c r="G43" s="229" t="s">
        <v>512</v>
      </c>
      <c r="H43" s="230"/>
      <c r="I43" s="249" t="str">
        <f>+中和申込書!C11</f>
        <v xml:space="preserve"> </v>
      </c>
      <c r="J43" s="250"/>
      <c r="K43" s="251"/>
    </row>
    <row r="44" spans="1:11" ht="13.5" customHeight="1" x14ac:dyDescent="0.15">
      <c r="A44" s="10" t="s">
        <v>331</v>
      </c>
      <c r="B44" s="11" t="s">
        <v>275</v>
      </c>
      <c r="C44" s="22">
        <v>670</v>
      </c>
      <c r="D44" s="46"/>
      <c r="E44" s="41" t="str">
        <f t="shared" si="0"/>
        <v/>
      </c>
      <c r="G44" s="231" t="s">
        <v>513</v>
      </c>
      <c r="H44" s="232"/>
      <c r="I44" s="252">
        <f>+中和申込書!C12</f>
        <v>0</v>
      </c>
      <c r="J44" s="253" t="s">
        <v>483</v>
      </c>
      <c r="K44" s="254">
        <f>+中和申込書!C13</f>
        <v>0</v>
      </c>
    </row>
    <row r="45" spans="1:11" ht="13.5" customHeight="1" x14ac:dyDescent="0.15">
      <c r="A45" s="10" t="s">
        <v>332</v>
      </c>
      <c r="B45" s="11" t="s">
        <v>276</v>
      </c>
      <c r="C45" s="22">
        <v>860</v>
      </c>
      <c r="D45" s="46"/>
      <c r="E45" s="41" t="str">
        <f t="shared" si="0"/>
        <v/>
      </c>
      <c r="G45" s="233" t="s">
        <v>514</v>
      </c>
      <c r="H45" s="234"/>
      <c r="I45" s="218">
        <f>+中和申込書!C14</f>
        <v>0</v>
      </c>
      <c r="J45" s="219"/>
      <c r="K45" s="220"/>
    </row>
    <row r="46" spans="1:11" ht="13.5" customHeight="1" thickBot="1" x14ac:dyDescent="0.2">
      <c r="A46" s="10" t="s">
        <v>204</v>
      </c>
      <c r="B46" s="20" t="s">
        <v>50</v>
      </c>
      <c r="C46" s="22">
        <v>380</v>
      </c>
      <c r="D46" s="46"/>
      <c r="E46" s="41" t="str">
        <f>IF(D46=1,+C46,"")</f>
        <v/>
      </c>
      <c r="G46" s="235" t="s">
        <v>515</v>
      </c>
      <c r="H46" s="236"/>
      <c r="I46" s="255">
        <f>+中和申込書!C15</f>
        <v>0</v>
      </c>
      <c r="J46" s="256"/>
      <c r="K46" s="257"/>
    </row>
    <row r="47" spans="1:11" ht="13.5" customHeight="1" thickBot="1" x14ac:dyDescent="0.2">
      <c r="A47" s="10" t="s">
        <v>205</v>
      </c>
      <c r="B47" s="20" t="s">
        <v>57</v>
      </c>
      <c r="C47" s="22">
        <v>290</v>
      </c>
      <c r="D47" s="46"/>
      <c r="E47" s="41" t="str">
        <f>IF(D47=1,+C47,"")</f>
        <v/>
      </c>
      <c r="G47" s="237" t="s">
        <v>473</v>
      </c>
      <c r="H47" s="238"/>
      <c r="I47" s="238"/>
      <c r="J47" s="238"/>
      <c r="K47" s="239"/>
    </row>
    <row r="48" spans="1:11" ht="13.5" customHeight="1" thickTop="1" x14ac:dyDescent="0.15">
      <c r="A48" s="10" t="s">
        <v>206</v>
      </c>
      <c r="B48" s="20" t="s">
        <v>58</v>
      </c>
      <c r="C48" s="22">
        <v>660</v>
      </c>
      <c r="D48" s="46"/>
      <c r="E48" s="41" t="str">
        <f>IF(D48=1,+C48,"")</f>
        <v/>
      </c>
      <c r="G48" s="140"/>
      <c r="H48" s="140"/>
      <c r="I48" s="140"/>
      <c r="J48" s="140"/>
      <c r="K48" s="140"/>
    </row>
    <row r="49" spans="1:11" ht="13.5" customHeight="1" x14ac:dyDescent="0.15">
      <c r="A49" s="10" t="s">
        <v>207</v>
      </c>
      <c r="B49" s="20" t="s">
        <v>0</v>
      </c>
      <c r="C49" s="22">
        <v>210</v>
      </c>
      <c r="D49" s="46"/>
      <c r="E49" s="41" t="str">
        <f>IF(D49=1,+C49,"")</f>
        <v/>
      </c>
      <c r="G49" s="141"/>
      <c r="H49" s="141"/>
      <c r="I49" s="261"/>
      <c r="J49" s="261"/>
      <c r="K49" s="261"/>
    </row>
    <row r="50" spans="1:11" ht="13.5" customHeight="1" x14ac:dyDescent="0.15">
      <c r="A50" s="74" t="s">
        <v>208</v>
      </c>
      <c r="B50" s="75" t="s">
        <v>60</v>
      </c>
      <c r="C50" s="76">
        <v>860</v>
      </c>
      <c r="D50" s="77"/>
      <c r="E50" s="78" t="str">
        <f>IF(D50=1,+C50,"")</f>
        <v/>
      </c>
      <c r="G50" s="34"/>
      <c r="H50" s="34"/>
      <c r="I50" s="34"/>
      <c r="J50" s="34"/>
      <c r="K50" s="34"/>
    </row>
    <row r="51" spans="1:11" ht="21" customHeight="1" x14ac:dyDescent="0.15">
      <c r="A51" s="10"/>
      <c r="B51" s="11"/>
      <c r="C51" s="22"/>
      <c r="D51" s="240"/>
      <c r="E51" s="82" t="str">
        <f t="shared" ref="E51:E54" si="4">IF(D51=1,+C51,"")</f>
        <v/>
      </c>
      <c r="G51" s="128" t="s">
        <v>315</v>
      </c>
      <c r="H51" s="129"/>
      <c r="I51" s="134" t="s">
        <v>316</v>
      </c>
      <c r="J51" s="135"/>
      <c r="K51" s="99" t="s">
        <v>168</v>
      </c>
    </row>
    <row r="52" spans="1:11" ht="13.5" customHeight="1" x14ac:dyDescent="0.15">
      <c r="A52" s="10"/>
      <c r="B52" s="11"/>
      <c r="C52" s="22"/>
      <c r="D52" s="240"/>
      <c r="E52" s="82" t="str">
        <f t="shared" si="4"/>
        <v/>
      </c>
      <c r="G52" s="130" t="s">
        <v>357</v>
      </c>
      <c r="H52" s="131"/>
      <c r="I52" s="136">
        <f>+I27</f>
        <v>7060</v>
      </c>
      <c r="J52" s="137"/>
      <c r="K52" s="52">
        <f>+K27</f>
        <v>0</v>
      </c>
    </row>
    <row r="53" spans="1:11" ht="13.5" customHeight="1" x14ac:dyDescent="0.15">
      <c r="A53" s="10"/>
      <c r="B53" s="11"/>
      <c r="C53" s="22"/>
      <c r="D53" s="240"/>
      <c r="E53" s="82" t="str">
        <f t="shared" si="4"/>
        <v/>
      </c>
      <c r="G53" s="130" t="s">
        <v>358</v>
      </c>
      <c r="H53" s="131"/>
      <c r="I53" s="136">
        <f>+C55</f>
        <v>25670</v>
      </c>
      <c r="J53" s="137"/>
      <c r="K53" s="52">
        <f>+E55</f>
        <v>0</v>
      </c>
    </row>
    <row r="54" spans="1:11" ht="13.5" customHeight="1" thickBot="1" x14ac:dyDescent="0.2">
      <c r="A54" s="36"/>
      <c r="B54" s="75"/>
      <c r="C54" s="80"/>
      <c r="D54" s="262"/>
      <c r="E54" s="81" t="str">
        <f t="shared" si="4"/>
        <v/>
      </c>
      <c r="G54" s="132" t="s">
        <v>359</v>
      </c>
      <c r="H54" s="133"/>
      <c r="I54" s="138">
        <f>SUM(I52:J53)</f>
        <v>32730</v>
      </c>
      <c r="J54" s="139"/>
      <c r="K54" s="52">
        <f>SUM(K52:K53)</f>
        <v>0</v>
      </c>
    </row>
    <row r="55" spans="1:11" ht="21.75" customHeight="1" thickBot="1" x14ac:dyDescent="0.2">
      <c r="A55" s="124" t="s">
        <v>360</v>
      </c>
      <c r="B55" s="124"/>
      <c r="C55" s="79">
        <f>SUM(C7:C54)</f>
        <v>25670</v>
      </c>
      <c r="D55" s="15"/>
      <c r="E55" s="79">
        <f>SUM(E7:E54)</f>
        <v>0</v>
      </c>
      <c r="G55" s="125" t="s">
        <v>371</v>
      </c>
      <c r="H55" s="126"/>
      <c r="I55" s="109">
        <f>+あいうえお!$I$51+かき!$I$54+くけ!$I$48+こさし!$I$43</f>
        <v>102010</v>
      </c>
      <c r="J55" s="127"/>
      <c r="K55" s="54">
        <f>SUM(あいうえお!$K$51,かき!$K$54,くけ!$K$48,こさし!$K$43)</f>
        <v>0</v>
      </c>
    </row>
    <row r="56" spans="1:11" ht="13.5" customHeight="1" x14ac:dyDescent="0.15">
      <c r="A56" s="69"/>
      <c r="B56" s="70"/>
      <c r="C56" s="71"/>
      <c r="D56" s="62"/>
      <c r="E56" s="72"/>
    </row>
    <row r="57" spans="1:11" ht="13.5" customHeight="1" x14ac:dyDescent="0.15">
      <c r="A57" s="69"/>
      <c r="B57" s="70"/>
      <c r="C57" s="71"/>
      <c r="D57" s="62"/>
      <c r="E57" s="72"/>
    </row>
    <row r="58" spans="1:11" ht="16.5" customHeight="1" x14ac:dyDescent="0.15">
      <c r="A58" s="69"/>
      <c r="B58" s="70"/>
      <c r="C58" s="71"/>
      <c r="D58" s="62"/>
      <c r="E58" s="72"/>
    </row>
    <row r="59" spans="1:11" ht="16.5" customHeight="1" x14ac:dyDescent="0.15">
      <c r="A59" s="73"/>
      <c r="B59" s="73"/>
      <c r="C59" s="73"/>
      <c r="D59" s="73"/>
      <c r="E59" s="73"/>
    </row>
    <row r="60" spans="1:11" ht="16.5" customHeight="1" x14ac:dyDescent="0.15">
      <c r="A60" s="69"/>
      <c r="B60" s="70"/>
      <c r="C60" s="71"/>
      <c r="D60" s="62"/>
      <c r="E60" s="72"/>
    </row>
    <row r="61" spans="1:11" ht="26.25" customHeight="1" x14ac:dyDescent="0.15"/>
    <row r="62" spans="1:11" ht="22.5" customHeight="1" x14ac:dyDescent="0.15"/>
    <row r="63" spans="1:11" ht="15" customHeight="1" x14ac:dyDescent="0.15"/>
  </sheetData>
  <sheetProtection algorithmName="SHA-512" hashValue="RvxhPFhKVRJHXlKoaZU55ftHI++XIKl2yI/Q+8502wzPQkIUzPwwOnsosiCSisSjQQLxOr13APTexTEcI+punw==" saltValue="R9lYb2Be6/obM6lP6lEoow==" spinCount="100000" sheet="1" objects="1" scenarios="1"/>
  <mergeCells count="32">
    <mergeCell ref="G33:K33"/>
    <mergeCell ref="G34:K34"/>
    <mergeCell ref="G35:K35"/>
    <mergeCell ref="G36:K36"/>
    <mergeCell ref="G37:K37"/>
    <mergeCell ref="I49:K49"/>
    <mergeCell ref="G45:H45"/>
    <mergeCell ref="G46:H46"/>
    <mergeCell ref="G41:H41"/>
    <mergeCell ref="I41:K41"/>
    <mergeCell ref="G42:H42"/>
    <mergeCell ref="I42:K42"/>
    <mergeCell ref="G43:H43"/>
    <mergeCell ref="I43:K43"/>
    <mergeCell ref="G44:H44"/>
    <mergeCell ref="G47:K47"/>
    <mergeCell ref="G27:H27"/>
    <mergeCell ref="A55:B55"/>
    <mergeCell ref="G55:H55"/>
    <mergeCell ref="I55:J55"/>
    <mergeCell ref="G51:H51"/>
    <mergeCell ref="G52:H52"/>
    <mergeCell ref="G53:H53"/>
    <mergeCell ref="G54:H54"/>
    <mergeCell ref="I51:J51"/>
    <mergeCell ref="I52:J52"/>
    <mergeCell ref="I53:J53"/>
    <mergeCell ref="I54:J54"/>
    <mergeCell ref="G48:K48"/>
    <mergeCell ref="G49:H49"/>
    <mergeCell ref="I45:K45"/>
    <mergeCell ref="I46:K46"/>
  </mergeCells>
  <phoneticPr fontId="1"/>
  <dataValidations count="5">
    <dataValidation type="list" allowBlank="1" showInputMessage="1" showErrorMessage="1" prompt="選択して下さい_x000a_" sqref="N36" xr:uid="{00000000-0002-0000-0100-000000000000}">
      <formula1>"A4,A3,B5,B4,ﾊｶﾞｷ,その他"</formula1>
    </dataValidation>
    <dataValidation type="list" allowBlank="1" showInputMessage="1" showErrorMessage="1" prompt="選択して下さい" sqref="P37" xr:uid="{00000000-0002-0000-0100-000001000000}">
      <formula1>"9時,10時,11時,12時,13時,14時,15時,16時,17時,18時"</formula1>
    </dataValidation>
    <dataValidation type="list" allowBlank="1" showInputMessage="1" showErrorMessage="1" prompt="選択して下さい" sqref="O37" xr:uid="{00000000-0002-0000-0100-000002000000}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prompt="選択して下さい" sqref="N37" xr:uid="{00000000-0002-0000-0100-000003000000}">
      <formula1>"1月,2月,3月,4月,5月,6月,7月,8月,9月,10月,11月,12月"</formula1>
    </dataValidation>
    <dataValidation type="whole" operator="lessThanOrEqual" allowBlank="1" showInputMessage="1" showErrorMessage="1" sqref="D60 D7:D54 D56:D58 J7:J26" xr:uid="{00000000-0002-0000-0100-000004000000}">
      <formula1>1</formula1>
    </dataValidation>
  </dataValidations>
  <pageMargins left="0.35000000000000003" right="0.16" top="0.75000000000000011" bottom="0.59" header="0.28000000000000003" footer="0.35000000000000003"/>
  <pageSetup paperSize="9" orientation="portrait" horizontalDpi="4294967292" verticalDpi="4294967292" r:id="rId1"/>
  <headerFooter>
    <oddFooter>&amp;R&amp;"ＭＳ Ｐゴシック,標準"&amp;8&amp;K000000 2021年9月29日改訂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選択して下さい" xr:uid="{00000000-0002-0000-0100-000005000000}">
          <x14:formula1>
            <xm:f>データ!$C$2:$C$8</xm:f>
          </x14:formula1>
          <xm:sqref>N39</xm:sqref>
        </x14:dataValidation>
        <x14:dataValidation type="list" allowBlank="1" showInputMessage="1" showErrorMessage="1" prompt="選択して下さい" xr:uid="{00000000-0002-0000-0100-000006000000}">
          <x14:formula1>
            <xm:f>データ!$B$2:$B$16</xm:f>
          </x14:formula1>
          <xm:sqref>N31:P32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K55"/>
  <sheetViews>
    <sheetView showGridLines="0" showRowColHeaders="0" showZeros="0" workbookViewId="0"/>
  </sheetViews>
  <sheetFormatPr defaultColWidth="8.875" defaultRowHeight="11.25" x14ac:dyDescent="0.15"/>
  <cols>
    <col min="1" max="1" width="5.375" style="4" customWidth="1"/>
    <col min="2" max="2" width="21.125" style="4" bestFit="1" customWidth="1"/>
    <col min="3" max="3" width="7" style="4" customWidth="1"/>
    <col min="4" max="4" width="6.125" style="4" bestFit="1" customWidth="1"/>
    <col min="5" max="5" width="7.5" style="4" bestFit="1" customWidth="1"/>
    <col min="6" max="6" width="2.125" style="4" customWidth="1"/>
    <col min="7" max="7" width="5.375" style="4" customWidth="1"/>
    <col min="8" max="8" width="25.75" style="4" customWidth="1"/>
    <col min="9" max="9" width="8.125" style="4" customWidth="1"/>
    <col min="10" max="10" width="6.125" style="4" bestFit="1" customWidth="1"/>
    <col min="11" max="11" width="12.375" style="4" bestFit="1" customWidth="1"/>
    <col min="12" max="12" width="5.375" style="4" customWidth="1"/>
    <col min="13" max="13" width="23.625" style="4" customWidth="1"/>
    <col min="14" max="14" width="7.5" style="4" bestFit="1" customWidth="1"/>
    <col min="15" max="15" width="8.875" style="4" bestFit="1" customWidth="1"/>
    <col min="16" max="16" width="7.5" style="4" bestFit="1" customWidth="1"/>
    <col min="17" max="16384" width="8.875" style="4"/>
  </cols>
  <sheetData>
    <row r="1" spans="1:11" ht="22.5" customHeight="1" x14ac:dyDescent="0.15">
      <c r="A1" s="39" t="s">
        <v>366</v>
      </c>
    </row>
    <row r="2" spans="1:11" ht="22.5" customHeight="1" x14ac:dyDescent="0.15">
      <c r="A2" s="39"/>
    </row>
    <row r="3" spans="1:11" ht="14.25" customHeight="1" x14ac:dyDescent="0.15">
      <c r="A3" s="5" t="s">
        <v>391</v>
      </c>
    </row>
    <row r="4" spans="1:11" ht="14.25" customHeight="1" x14ac:dyDescent="0.15">
      <c r="A4" s="5" t="s">
        <v>389</v>
      </c>
    </row>
    <row r="5" spans="1:11" ht="12" customHeight="1" x14ac:dyDescent="0.15">
      <c r="A5" s="5"/>
    </row>
    <row r="6" spans="1:11" ht="20.25" customHeight="1" thickBot="1" x14ac:dyDescent="0.2">
      <c r="A6" s="37" t="s">
        <v>20</v>
      </c>
      <c r="B6" s="6" t="s">
        <v>200</v>
      </c>
      <c r="C6" s="7" t="s">
        <v>386</v>
      </c>
      <c r="D6" s="38" t="s">
        <v>385</v>
      </c>
      <c r="E6" s="8" t="s">
        <v>387</v>
      </c>
      <c r="G6" s="37" t="s">
        <v>20</v>
      </c>
      <c r="H6" s="6" t="s">
        <v>201</v>
      </c>
      <c r="I6" s="7" t="s">
        <v>386</v>
      </c>
      <c r="J6" s="38" t="s">
        <v>385</v>
      </c>
      <c r="K6" s="8" t="s">
        <v>387</v>
      </c>
    </row>
    <row r="7" spans="1:11" ht="15" customHeight="1" x14ac:dyDescent="0.15">
      <c r="A7" s="10" t="s">
        <v>83</v>
      </c>
      <c r="B7" s="11" t="s">
        <v>32</v>
      </c>
      <c r="C7" s="22">
        <v>510</v>
      </c>
      <c r="D7" s="45"/>
      <c r="E7" s="41" t="str">
        <f t="shared" ref="E7:E42" si="0">IF(D7=1,+C7,"")</f>
        <v/>
      </c>
      <c r="G7" s="10" t="s">
        <v>111</v>
      </c>
      <c r="H7" s="11" t="s">
        <v>4</v>
      </c>
      <c r="I7" s="22">
        <v>280</v>
      </c>
      <c r="J7" s="45"/>
      <c r="K7" s="41" t="str">
        <f t="shared" ref="K7:K23" si="1">IF(J7=1,+I7,"")</f>
        <v/>
      </c>
    </row>
    <row r="8" spans="1:11" ht="15" customHeight="1" x14ac:dyDescent="0.15">
      <c r="A8" s="19" t="s">
        <v>84</v>
      </c>
      <c r="B8" s="11" t="s">
        <v>34</v>
      </c>
      <c r="C8" s="22">
        <v>630</v>
      </c>
      <c r="D8" s="46"/>
      <c r="E8" s="41" t="str">
        <f t="shared" si="0"/>
        <v/>
      </c>
      <c r="G8" s="10" t="s">
        <v>112</v>
      </c>
      <c r="H8" s="11" t="s">
        <v>5</v>
      </c>
      <c r="I8" s="22">
        <v>560</v>
      </c>
      <c r="J8" s="46"/>
      <c r="K8" s="41" t="str">
        <f t="shared" si="1"/>
        <v/>
      </c>
    </row>
    <row r="9" spans="1:11" ht="15" customHeight="1" x14ac:dyDescent="0.15">
      <c r="A9" s="10" t="s">
        <v>85</v>
      </c>
      <c r="B9" s="11" t="s">
        <v>33</v>
      </c>
      <c r="C9" s="22">
        <v>360</v>
      </c>
      <c r="D9" s="46"/>
      <c r="E9" s="41" t="str">
        <f t="shared" si="0"/>
        <v/>
      </c>
      <c r="G9" s="10" t="s">
        <v>113</v>
      </c>
      <c r="H9" s="11" t="s">
        <v>6</v>
      </c>
      <c r="I9" s="68">
        <v>650</v>
      </c>
      <c r="J9" s="46"/>
      <c r="K9" s="41" t="str">
        <f t="shared" si="1"/>
        <v/>
      </c>
    </row>
    <row r="10" spans="1:11" ht="15" customHeight="1" x14ac:dyDescent="0.15">
      <c r="A10" s="19" t="s">
        <v>86</v>
      </c>
      <c r="B10" s="11" t="s">
        <v>35</v>
      </c>
      <c r="C10" s="22">
        <v>510</v>
      </c>
      <c r="D10" s="46"/>
      <c r="E10" s="41" t="str">
        <f t="shared" si="0"/>
        <v/>
      </c>
      <c r="G10" s="10" t="s">
        <v>114</v>
      </c>
      <c r="H10" s="11" t="s">
        <v>7</v>
      </c>
      <c r="I10" s="22">
        <v>710</v>
      </c>
      <c r="J10" s="46"/>
      <c r="K10" s="41" t="str">
        <f t="shared" si="1"/>
        <v/>
      </c>
    </row>
    <row r="11" spans="1:11" ht="15" customHeight="1" x14ac:dyDescent="0.15">
      <c r="A11" s="10" t="s">
        <v>87</v>
      </c>
      <c r="B11" s="11" t="s">
        <v>36</v>
      </c>
      <c r="C11" s="22">
        <v>560</v>
      </c>
      <c r="D11" s="46"/>
      <c r="E11" s="41" t="str">
        <f t="shared" si="0"/>
        <v/>
      </c>
      <c r="G11" s="10" t="s">
        <v>115</v>
      </c>
      <c r="H11" s="11" t="s">
        <v>8</v>
      </c>
      <c r="I11" s="25">
        <v>400</v>
      </c>
      <c r="J11" s="46"/>
      <c r="K11" s="41" t="str">
        <f t="shared" si="1"/>
        <v/>
      </c>
    </row>
    <row r="12" spans="1:11" ht="15" customHeight="1" x14ac:dyDescent="0.15">
      <c r="A12" s="19" t="s">
        <v>88</v>
      </c>
      <c r="B12" s="11" t="s">
        <v>37</v>
      </c>
      <c r="C12" s="22">
        <v>490</v>
      </c>
      <c r="D12" s="46"/>
      <c r="E12" s="41" t="str">
        <f t="shared" si="0"/>
        <v/>
      </c>
      <c r="G12" s="10" t="s">
        <v>116</v>
      </c>
      <c r="H12" s="11" t="s">
        <v>9</v>
      </c>
      <c r="I12" s="22">
        <v>660</v>
      </c>
      <c r="J12" s="46"/>
      <c r="K12" s="41" t="str">
        <f t="shared" si="1"/>
        <v/>
      </c>
    </row>
    <row r="13" spans="1:11" ht="15" customHeight="1" x14ac:dyDescent="0.15">
      <c r="A13" s="10" t="s">
        <v>89</v>
      </c>
      <c r="B13" s="11" t="s">
        <v>38</v>
      </c>
      <c r="C13" s="22">
        <v>610</v>
      </c>
      <c r="D13" s="46"/>
      <c r="E13" s="41" t="str">
        <f t="shared" si="0"/>
        <v/>
      </c>
      <c r="G13" s="10" t="s">
        <v>117</v>
      </c>
      <c r="H13" s="11" t="s">
        <v>10</v>
      </c>
      <c r="I13" s="22">
        <v>360</v>
      </c>
      <c r="J13" s="46"/>
      <c r="K13" s="41" t="str">
        <f t="shared" si="1"/>
        <v/>
      </c>
    </row>
    <row r="14" spans="1:11" ht="15" customHeight="1" x14ac:dyDescent="0.15">
      <c r="A14" s="19" t="s">
        <v>90</v>
      </c>
      <c r="B14" s="11" t="s">
        <v>39</v>
      </c>
      <c r="C14" s="22">
        <v>360</v>
      </c>
      <c r="D14" s="46"/>
      <c r="E14" s="41" t="str">
        <f t="shared" si="0"/>
        <v/>
      </c>
      <c r="G14" s="10" t="s">
        <v>118</v>
      </c>
      <c r="H14" s="11" t="s">
        <v>202</v>
      </c>
      <c r="I14" s="22">
        <v>810</v>
      </c>
      <c r="J14" s="46"/>
      <c r="K14" s="41" t="str">
        <f t="shared" si="1"/>
        <v/>
      </c>
    </row>
    <row r="15" spans="1:11" ht="15" customHeight="1" x14ac:dyDescent="0.15">
      <c r="A15" s="10" t="s">
        <v>91</v>
      </c>
      <c r="B15" s="11" t="s">
        <v>40</v>
      </c>
      <c r="C15" s="25">
        <v>310</v>
      </c>
      <c r="D15" s="46"/>
      <c r="E15" s="41" t="str">
        <f t="shared" si="0"/>
        <v/>
      </c>
      <c r="G15" s="10" t="s">
        <v>119</v>
      </c>
      <c r="H15" s="11" t="s">
        <v>11</v>
      </c>
      <c r="I15" s="25">
        <v>610</v>
      </c>
      <c r="J15" s="46"/>
      <c r="K15" s="41" t="str">
        <f t="shared" si="1"/>
        <v/>
      </c>
    </row>
    <row r="16" spans="1:11" ht="15" customHeight="1" x14ac:dyDescent="0.15">
      <c r="A16" s="19" t="s">
        <v>92</v>
      </c>
      <c r="B16" s="11" t="s">
        <v>41</v>
      </c>
      <c r="C16" s="25">
        <v>310</v>
      </c>
      <c r="D16" s="46"/>
      <c r="E16" s="41" t="str">
        <f t="shared" si="0"/>
        <v/>
      </c>
      <c r="G16" s="10" t="s">
        <v>120</v>
      </c>
      <c r="H16" s="26" t="s">
        <v>12</v>
      </c>
      <c r="I16" s="22">
        <v>910</v>
      </c>
      <c r="J16" s="46"/>
      <c r="K16" s="41" t="str">
        <f t="shared" si="1"/>
        <v/>
      </c>
    </row>
    <row r="17" spans="1:11" ht="15" customHeight="1" x14ac:dyDescent="0.15">
      <c r="A17" s="10" t="s">
        <v>93</v>
      </c>
      <c r="B17" s="26" t="s">
        <v>42</v>
      </c>
      <c r="C17" s="22">
        <v>410</v>
      </c>
      <c r="D17" s="46"/>
      <c r="E17" s="41" t="str">
        <f t="shared" si="0"/>
        <v/>
      </c>
      <c r="G17" s="10" t="s">
        <v>121</v>
      </c>
      <c r="H17" s="26" t="s">
        <v>14</v>
      </c>
      <c r="I17" s="22">
        <v>460</v>
      </c>
      <c r="J17" s="46"/>
      <c r="K17" s="41" t="str">
        <f t="shared" si="1"/>
        <v/>
      </c>
    </row>
    <row r="18" spans="1:11" ht="15" customHeight="1" x14ac:dyDescent="0.15">
      <c r="A18" s="19" t="s">
        <v>94</v>
      </c>
      <c r="B18" s="26" t="s">
        <v>43</v>
      </c>
      <c r="C18" s="22">
        <v>360</v>
      </c>
      <c r="D18" s="46"/>
      <c r="E18" s="41" t="str">
        <f t="shared" si="0"/>
        <v/>
      </c>
      <c r="G18" s="10" t="s">
        <v>122</v>
      </c>
      <c r="H18" s="26" t="s">
        <v>13</v>
      </c>
      <c r="I18" s="22">
        <v>660</v>
      </c>
      <c r="J18" s="46"/>
      <c r="K18" s="41" t="str">
        <f t="shared" si="1"/>
        <v/>
      </c>
    </row>
    <row r="19" spans="1:11" ht="15" customHeight="1" x14ac:dyDescent="0.15">
      <c r="A19" s="10" t="s">
        <v>95</v>
      </c>
      <c r="B19" s="26" t="s">
        <v>44</v>
      </c>
      <c r="C19" s="22">
        <v>460</v>
      </c>
      <c r="D19" s="46"/>
      <c r="E19" s="41" t="str">
        <f t="shared" si="0"/>
        <v/>
      </c>
      <c r="G19" s="10" t="s">
        <v>123</v>
      </c>
      <c r="H19" s="26" t="s">
        <v>15</v>
      </c>
      <c r="I19" s="22">
        <v>810</v>
      </c>
      <c r="J19" s="46"/>
      <c r="K19" s="41" t="str">
        <f t="shared" si="1"/>
        <v/>
      </c>
    </row>
    <row r="20" spans="1:11" ht="15" customHeight="1" x14ac:dyDescent="0.15">
      <c r="A20" s="19" t="s">
        <v>96</v>
      </c>
      <c r="B20" s="26" t="s">
        <v>45</v>
      </c>
      <c r="C20" s="22">
        <v>460</v>
      </c>
      <c r="D20" s="46"/>
      <c r="E20" s="41" t="str">
        <f t="shared" si="0"/>
        <v/>
      </c>
      <c r="G20" s="10" t="s">
        <v>124</v>
      </c>
      <c r="H20" s="26" t="s">
        <v>16</v>
      </c>
      <c r="I20" s="22">
        <v>760</v>
      </c>
      <c r="J20" s="46"/>
      <c r="K20" s="41" t="str">
        <f t="shared" si="1"/>
        <v/>
      </c>
    </row>
    <row r="21" spans="1:11" ht="15" customHeight="1" x14ac:dyDescent="0.15">
      <c r="A21" s="10" t="s">
        <v>97</v>
      </c>
      <c r="B21" s="26" t="s">
        <v>263</v>
      </c>
      <c r="C21" s="22">
        <v>250</v>
      </c>
      <c r="D21" s="46"/>
      <c r="E21" s="41" t="str">
        <f t="shared" si="0"/>
        <v/>
      </c>
      <c r="G21" s="10" t="s">
        <v>125</v>
      </c>
      <c r="H21" s="26" t="s">
        <v>17</v>
      </c>
      <c r="I21" s="22">
        <v>610</v>
      </c>
      <c r="J21" s="46"/>
      <c r="K21" s="41" t="str">
        <f t="shared" si="1"/>
        <v/>
      </c>
    </row>
    <row r="22" spans="1:11" ht="15" customHeight="1" x14ac:dyDescent="0.15">
      <c r="A22" s="19" t="s">
        <v>98</v>
      </c>
      <c r="B22" s="26" t="s">
        <v>264</v>
      </c>
      <c r="C22" s="22">
        <v>660</v>
      </c>
      <c r="D22" s="46"/>
      <c r="E22" s="41" t="str">
        <f t="shared" si="0"/>
        <v/>
      </c>
      <c r="G22" s="10" t="s">
        <v>126</v>
      </c>
      <c r="H22" s="26" t="s">
        <v>18</v>
      </c>
      <c r="I22" s="22">
        <v>310</v>
      </c>
      <c r="J22" s="46"/>
      <c r="K22" s="41" t="str">
        <f t="shared" si="1"/>
        <v/>
      </c>
    </row>
    <row r="23" spans="1:11" ht="15" customHeight="1" thickBot="1" x14ac:dyDescent="0.2">
      <c r="A23" s="10" t="s">
        <v>99</v>
      </c>
      <c r="B23" s="26" t="s">
        <v>73</v>
      </c>
      <c r="C23" s="22">
        <v>460</v>
      </c>
      <c r="D23" s="46"/>
      <c r="E23" s="41" t="str">
        <f t="shared" si="0"/>
        <v/>
      </c>
      <c r="G23" s="27" t="s">
        <v>127</v>
      </c>
      <c r="H23" s="30" t="s">
        <v>19</v>
      </c>
      <c r="I23" s="23">
        <v>500</v>
      </c>
      <c r="J23" s="47"/>
      <c r="K23" s="42" t="str">
        <f t="shared" si="1"/>
        <v/>
      </c>
    </row>
    <row r="24" spans="1:11" ht="15" customHeight="1" x14ac:dyDescent="0.15">
      <c r="A24" s="19" t="s">
        <v>100</v>
      </c>
      <c r="B24" s="26" t="s">
        <v>265</v>
      </c>
      <c r="C24" s="22">
        <v>360</v>
      </c>
      <c r="D24" s="46"/>
      <c r="E24" s="41" t="str">
        <f t="shared" si="0"/>
        <v/>
      </c>
      <c r="G24" s="119" t="s">
        <v>80</v>
      </c>
      <c r="H24" s="120"/>
      <c r="I24" s="14">
        <f>SUM(I7:I23)</f>
        <v>10060</v>
      </c>
      <c r="J24" s="14"/>
      <c r="K24" s="15">
        <f>SUM(K7:K23)</f>
        <v>0</v>
      </c>
    </row>
    <row r="25" spans="1:11" ht="15" customHeight="1" x14ac:dyDescent="0.15">
      <c r="A25" s="10" t="s">
        <v>101</v>
      </c>
      <c r="B25" s="26" t="s">
        <v>74</v>
      </c>
      <c r="C25" s="22">
        <v>290</v>
      </c>
      <c r="D25" s="46"/>
      <c r="E25" s="41" t="str">
        <f t="shared" si="0"/>
        <v/>
      </c>
    </row>
    <row r="26" spans="1:11" ht="18" customHeight="1" x14ac:dyDescent="0.15">
      <c r="A26" s="19" t="s">
        <v>102</v>
      </c>
      <c r="B26" s="26" t="s">
        <v>75</v>
      </c>
      <c r="C26" s="22">
        <v>710</v>
      </c>
      <c r="D26" s="46"/>
      <c r="E26" s="41" t="str">
        <f t="shared" si="0"/>
        <v/>
      </c>
    </row>
    <row r="27" spans="1:11" ht="15" customHeight="1" thickBot="1" x14ac:dyDescent="0.2">
      <c r="A27" s="10" t="s">
        <v>103</v>
      </c>
      <c r="B27" s="26" t="s">
        <v>76</v>
      </c>
      <c r="C27" s="22">
        <v>960</v>
      </c>
      <c r="D27" s="46"/>
      <c r="E27" s="41" t="str">
        <f t="shared" si="0"/>
        <v/>
      </c>
      <c r="G27" s="43" t="s">
        <v>388</v>
      </c>
    </row>
    <row r="28" spans="1:11" ht="15" customHeight="1" x14ac:dyDescent="0.15">
      <c r="A28" s="19" t="s">
        <v>104</v>
      </c>
      <c r="B28" s="26" t="s">
        <v>77</v>
      </c>
      <c r="C28" s="22">
        <v>430</v>
      </c>
      <c r="D28" s="46"/>
      <c r="E28" s="41" t="str">
        <f t="shared" si="0"/>
        <v/>
      </c>
      <c r="G28" s="268"/>
      <c r="H28" s="269"/>
      <c r="I28" s="269"/>
      <c r="J28" s="269"/>
      <c r="K28" s="270"/>
    </row>
    <row r="29" spans="1:11" ht="15" customHeight="1" x14ac:dyDescent="0.15">
      <c r="A29" s="10" t="s">
        <v>105</v>
      </c>
      <c r="B29" s="26" t="s">
        <v>78</v>
      </c>
      <c r="C29" s="22">
        <v>460</v>
      </c>
      <c r="D29" s="46"/>
      <c r="E29" s="41" t="str">
        <f t="shared" si="0"/>
        <v/>
      </c>
      <c r="G29" s="271" t="s">
        <v>390</v>
      </c>
      <c r="H29" s="272"/>
      <c r="I29" s="272"/>
      <c r="J29" s="272"/>
      <c r="K29" s="273"/>
    </row>
    <row r="30" spans="1:11" ht="15" customHeight="1" x14ac:dyDescent="0.15">
      <c r="A30" s="19" t="s">
        <v>106</v>
      </c>
      <c r="B30" s="26" t="s">
        <v>79</v>
      </c>
      <c r="C30" s="22">
        <v>560</v>
      </c>
      <c r="D30" s="46"/>
      <c r="E30" s="41" t="str">
        <f t="shared" si="0"/>
        <v/>
      </c>
      <c r="G30" s="271"/>
      <c r="H30" s="272"/>
      <c r="I30" s="272"/>
      <c r="J30" s="272"/>
      <c r="K30" s="273"/>
    </row>
    <row r="31" spans="1:11" ht="15" customHeight="1" x14ac:dyDescent="0.15">
      <c r="A31" s="10" t="s">
        <v>107</v>
      </c>
      <c r="B31" s="26" t="s">
        <v>166</v>
      </c>
      <c r="C31" s="22">
        <v>660</v>
      </c>
      <c r="D31" s="46"/>
      <c r="E31" s="41" t="str">
        <f t="shared" si="0"/>
        <v/>
      </c>
      <c r="G31" s="271"/>
      <c r="H31" s="272"/>
      <c r="I31" s="272"/>
      <c r="J31" s="272"/>
      <c r="K31" s="273"/>
    </row>
    <row r="32" spans="1:11" ht="15" customHeight="1" x14ac:dyDescent="0.15">
      <c r="A32" s="19" t="s">
        <v>108</v>
      </c>
      <c r="B32" s="26" t="s">
        <v>167</v>
      </c>
      <c r="C32" s="22">
        <v>660</v>
      </c>
      <c r="D32" s="46"/>
      <c r="E32" s="41" t="str">
        <f t="shared" si="0"/>
        <v/>
      </c>
      <c r="G32" s="271"/>
      <c r="H32" s="272"/>
      <c r="I32" s="272"/>
      <c r="J32" s="272"/>
      <c r="K32" s="273"/>
    </row>
    <row r="33" spans="1:11" ht="15" customHeight="1" thickBot="1" x14ac:dyDescent="0.2">
      <c r="A33" s="10" t="s">
        <v>109</v>
      </c>
      <c r="B33" s="26" t="s">
        <v>336</v>
      </c>
      <c r="C33" s="22">
        <v>460</v>
      </c>
      <c r="D33" s="46"/>
      <c r="E33" s="41" t="str">
        <f t="shared" si="0"/>
        <v/>
      </c>
      <c r="G33" s="48"/>
      <c r="H33" s="49"/>
      <c r="I33" s="49"/>
      <c r="J33" s="49"/>
      <c r="K33" s="50"/>
    </row>
    <row r="34" spans="1:11" ht="15" customHeight="1" x14ac:dyDescent="0.15">
      <c r="A34" s="10" t="s">
        <v>110</v>
      </c>
      <c r="B34" s="26" t="s">
        <v>337</v>
      </c>
      <c r="C34" s="22">
        <v>560</v>
      </c>
      <c r="D34" s="46"/>
      <c r="E34" s="41" t="str">
        <f t="shared" si="0"/>
        <v/>
      </c>
    </row>
    <row r="35" spans="1:11" ht="15" customHeight="1" x14ac:dyDescent="0.15">
      <c r="A35" s="10" t="s">
        <v>61</v>
      </c>
      <c r="B35" s="26" t="s">
        <v>334</v>
      </c>
      <c r="C35" s="22">
        <v>860</v>
      </c>
      <c r="D35" s="46"/>
      <c r="E35" s="41" t="str">
        <f t="shared" si="0"/>
        <v/>
      </c>
    </row>
    <row r="36" spans="1:11" ht="15" customHeight="1" thickBot="1" x14ac:dyDescent="0.2">
      <c r="A36" s="10" t="s">
        <v>62</v>
      </c>
      <c r="B36" s="26" t="s">
        <v>69</v>
      </c>
      <c r="C36" s="22">
        <v>660</v>
      </c>
      <c r="D36" s="46"/>
      <c r="E36" s="41" t="str">
        <f t="shared" si="0"/>
        <v/>
      </c>
      <c r="G36" s="98"/>
    </row>
    <row r="37" spans="1:11" ht="16.5" customHeight="1" thickTop="1" x14ac:dyDescent="0.15">
      <c r="A37" s="10" t="s">
        <v>63</v>
      </c>
      <c r="B37" s="26" t="s">
        <v>335</v>
      </c>
      <c r="C37" s="22">
        <v>780</v>
      </c>
      <c r="D37" s="46"/>
      <c r="E37" s="41" t="str">
        <f t="shared" si="0"/>
        <v/>
      </c>
      <c r="G37" s="227" t="s">
        <v>510</v>
      </c>
      <c r="H37" s="228"/>
      <c r="I37" s="224" t="str">
        <f>+中和申込書!C9</f>
        <v xml:space="preserve"> </v>
      </c>
      <c r="J37" s="225"/>
      <c r="K37" s="226"/>
    </row>
    <row r="38" spans="1:11" ht="21" x14ac:dyDescent="0.15">
      <c r="A38" s="10" t="s">
        <v>64</v>
      </c>
      <c r="B38" s="11" t="s">
        <v>333</v>
      </c>
      <c r="C38" s="22">
        <v>690</v>
      </c>
      <c r="D38" s="46"/>
      <c r="E38" s="41" t="str">
        <f t="shared" si="0"/>
        <v/>
      </c>
      <c r="G38" s="229" t="s">
        <v>511</v>
      </c>
      <c r="H38" s="230"/>
      <c r="I38" s="209" t="str">
        <f>+中和申込書!C10</f>
        <v xml:space="preserve"> </v>
      </c>
      <c r="J38" s="210"/>
      <c r="K38" s="211"/>
    </row>
    <row r="39" spans="1:11" ht="21" x14ac:dyDescent="0.15">
      <c r="A39" s="10" t="s">
        <v>65</v>
      </c>
      <c r="B39" s="31" t="s">
        <v>338</v>
      </c>
      <c r="C39" s="22">
        <v>810</v>
      </c>
      <c r="D39" s="46"/>
      <c r="E39" s="41" t="str">
        <f t="shared" si="0"/>
        <v/>
      </c>
      <c r="G39" s="229" t="s">
        <v>512</v>
      </c>
      <c r="H39" s="230"/>
      <c r="I39" s="212" t="str">
        <f>+中和申込書!C11</f>
        <v xml:space="preserve"> </v>
      </c>
      <c r="J39" s="213"/>
      <c r="K39" s="214"/>
    </row>
    <row r="40" spans="1:11" ht="15" customHeight="1" x14ac:dyDescent="0.15">
      <c r="A40" s="10" t="s">
        <v>66</v>
      </c>
      <c r="B40" s="26" t="s">
        <v>339</v>
      </c>
      <c r="C40" s="22">
        <v>860</v>
      </c>
      <c r="D40" s="46"/>
      <c r="E40" s="41" t="str">
        <f t="shared" si="0"/>
        <v/>
      </c>
      <c r="G40" s="231" t="s">
        <v>513</v>
      </c>
      <c r="H40" s="232"/>
      <c r="I40" s="215">
        <f>+中和申込書!C12</f>
        <v>0</v>
      </c>
      <c r="J40" s="216" t="s">
        <v>483</v>
      </c>
      <c r="K40" s="217">
        <f>+中和申込書!C13</f>
        <v>0</v>
      </c>
    </row>
    <row r="41" spans="1:11" ht="13.5" customHeight="1" x14ac:dyDescent="0.15">
      <c r="A41" s="10" t="s">
        <v>67</v>
      </c>
      <c r="B41" s="26" t="s">
        <v>340</v>
      </c>
      <c r="C41" s="22">
        <v>460</v>
      </c>
      <c r="D41" s="46"/>
      <c r="E41" s="41" t="str">
        <f t="shared" si="0"/>
        <v/>
      </c>
      <c r="G41" s="233" t="s">
        <v>514</v>
      </c>
      <c r="H41" s="234"/>
      <c r="I41" s="218">
        <f>+中和申込書!C14</f>
        <v>0</v>
      </c>
      <c r="J41" s="219"/>
      <c r="K41" s="220"/>
    </row>
    <row r="42" spans="1:11" ht="15.75" customHeight="1" thickBot="1" x14ac:dyDescent="0.2">
      <c r="A42" s="13" t="s">
        <v>68</v>
      </c>
      <c r="B42" s="32" t="s">
        <v>70</v>
      </c>
      <c r="C42" s="23">
        <v>860</v>
      </c>
      <c r="D42" s="47"/>
      <c r="E42" s="42" t="str">
        <f t="shared" si="0"/>
        <v/>
      </c>
      <c r="G42" s="235" t="s">
        <v>515</v>
      </c>
      <c r="H42" s="236"/>
      <c r="I42" s="221">
        <f>+中和申込書!C15</f>
        <v>0</v>
      </c>
      <c r="J42" s="222"/>
      <c r="K42" s="223"/>
    </row>
    <row r="43" spans="1:11" ht="19.5" customHeight="1" thickBot="1" x14ac:dyDescent="0.2">
      <c r="A43" s="119" t="s">
        <v>82</v>
      </c>
      <c r="B43" s="120"/>
      <c r="C43" s="14">
        <f>SUM(C7:C38)+SUM(C39:C42)</f>
        <v>19800</v>
      </c>
      <c r="D43" s="14"/>
      <c r="E43" s="15">
        <f>SUM(E7:E38)+SUM(E39:E42)</f>
        <v>0</v>
      </c>
      <c r="G43" s="237" t="s">
        <v>473</v>
      </c>
      <c r="H43" s="238"/>
      <c r="I43" s="238"/>
      <c r="J43" s="238"/>
      <c r="K43" s="239"/>
    </row>
    <row r="44" spans="1:11" ht="12.75" customHeight="1" thickTop="1" x14ac:dyDescent="0.15">
      <c r="G44" s="142"/>
      <c r="H44" s="142"/>
      <c r="I44" s="142"/>
      <c r="J44" s="142"/>
      <c r="K44" s="142"/>
    </row>
    <row r="45" spans="1:11" ht="15" customHeight="1" x14ac:dyDescent="0.15">
      <c r="G45" s="94" t="s">
        <v>315</v>
      </c>
      <c r="H45" s="96"/>
      <c r="I45" s="145" t="s">
        <v>316</v>
      </c>
      <c r="J45" s="146"/>
      <c r="K45" s="100" t="s">
        <v>168</v>
      </c>
    </row>
    <row r="46" spans="1:11" ht="15" customHeight="1" x14ac:dyDescent="0.15">
      <c r="G46" s="94" t="s">
        <v>81</v>
      </c>
      <c r="H46" s="95"/>
      <c r="I46" s="115">
        <f>+I24</f>
        <v>10060</v>
      </c>
      <c r="J46" s="116"/>
      <c r="K46" s="44">
        <f>+K24</f>
        <v>0</v>
      </c>
    </row>
    <row r="47" spans="1:11" ht="18.75" customHeight="1" x14ac:dyDescent="0.15">
      <c r="G47" s="94" t="s">
        <v>128</v>
      </c>
      <c r="H47" s="95"/>
      <c r="I47" s="115">
        <f>+C43</f>
        <v>19800</v>
      </c>
      <c r="J47" s="116"/>
      <c r="K47" s="44">
        <f>+E43</f>
        <v>0</v>
      </c>
    </row>
    <row r="48" spans="1:11" ht="18.75" customHeight="1" thickBot="1" x14ac:dyDescent="0.2">
      <c r="G48" s="143" t="s">
        <v>129</v>
      </c>
      <c r="H48" s="144"/>
      <c r="I48" s="115">
        <f>SUM(I46:I47)</f>
        <v>29860</v>
      </c>
      <c r="J48" s="116"/>
      <c r="K48" s="44">
        <f>SUM(K46:K47)</f>
        <v>0</v>
      </c>
    </row>
    <row r="49" spans="7:11" ht="18.75" customHeight="1" thickBot="1" x14ac:dyDescent="0.2">
      <c r="G49" s="125" t="s">
        <v>371</v>
      </c>
      <c r="H49" s="126"/>
      <c r="I49" s="109">
        <f>+あいうえお!$I$51+かき!$I$54+くけ!$I$48+こさし!$I$43</f>
        <v>102010</v>
      </c>
      <c r="J49" s="127"/>
      <c r="K49" s="54">
        <f>SUM(あいうえお!$K$51,かき!$K$54,くけ!$K$48,こさし!$K$43)</f>
        <v>0</v>
      </c>
    </row>
    <row r="50" spans="7:11" ht="18.75" customHeight="1" x14ac:dyDescent="0.15"/>
    <row r="51" spans="7:11" ht="30" customHeight="1" x14ac:dyDescent="0.15"/>
    <row r="52" spans="7:11" ht="15.75" customHeight="1" x14ac:dyDescent="0.15"/>
    <row r="53" spans="7:11" ht="15.75" customHeight="1" x14ac:dyDescent="0.15"/>
    <row r="54" spans="7:11" ht="15.75" customHeight="1" x14ac:dyDescent="0.15"/>
    <row r="55" spans="7:11" ht="15.75" customHeight="1" x14ac:dyDescent="0.15"/>
  </sheetData>
  <sheetProtection algorithmName="SHA-512" hashValue="howQxyz17Xy4vWbmKZh8Y72WVkdmIwzbrVDySI3PKM5r2XA2O5VVRaigdNKUSVUkKK+jIOdDr7Cww5+TffCd9w==" saltValue="kvMdjXPW6/vabhLCnohofw==" spinCount="100000" sheet="1" objects="1" scenarios="1"/>
  <mergeCells count="27">
    <mergeCell ref="G28:K28"/>
    <mergeCell ref="G29:K29"/>
    <mergeCell ref="G30:K30"/>
    <mergeCell ref="G31:K31"/>
    <mergeCell ref="G32:K32"/>
    <mergeCell ref="I49:J49"/>
    <mergeCell ref="G24:H24"/>
    <mergeCell ref="A43:B43"/>
    <mergeCell ref="G49:H49"/>
    <mergeCell ref="G41:H41"/>
    <mergeCell ref="G42:H42"/>
    <mergeCell ref="I41:K41"/>
    <mergeCell ref="I42:K42"/>
    <mergeCell ref="G44:K44"/>
    <mergeCell ref="I48:J48"/>
    <mergeCell ref="G48:H48"/>
    <mergeCell ref="I47:J47"/>
    <mergeCell ref="G40:H40"/>
    <mergeCell ref="G43:K43"/>
    <mergeCell ref="I45:J45"/>
    <mergeCell ref="I46:J46"/>
    <mergeCell ref="G37:H37"/>
    <mergeCell ref="I37:K37"/>
    <mergeCell ref="G38:H38"/>
    <mergeCell ref="I38:K38"/>
    <mergeCell ref="G39:H39"/>
    <mergeCell ref="I39:K39"/>
  </mergeCells>
  <phoneticPr fontId="1"/>
  <dataValidations count="1">
    <dataValidation type="whole" operator="lessThanOrEqual" allowBlank="1" showInputMessage="1" showErrorMessage="1" sqref="D7:D42 J7:J23" xr:uid="{00000000-0002-0000-0200-000003000000}">
      <formula1>1</formula1>
    </dataValidation>
  </dataValidations>
  <pageMargins left="0.35000000000000003" right="0.16" top="0.75000000000000011" bottom="0.59" header="0.28000000000000003" footer="0.35000000000000003"/>
  <pageSetup paperSize="9" scale="96" orientation="portrait" horizontalDpi="4294967292" verticalDpi="4294967292" r:id="rId1"/>
  <headerFooter>
    <oddFooter>&amp;R&amp;"ＭＳ Ｐゴシック,標準"&amp;8&amp;K000000 2021年9月29日改訂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K53"/>
  <sheetViews>
    <sheetView showGridLines="0" showRowColHeaders="0" showZeros="0" workbookViewId="0"/>
  </sheetViews>
  <sheetFormatPr defaultColWidth="8.875" defaultRowHeight="11.25" x14ac:dyDescent="0.15"/>
  <cols>
    <col min="1" max="1" width="5.125" style="4" customWidth="1"/>
    <col min="2" max="2" width="22.875" style="4" bestFit="1" customWidth="1"/>
    <col min="3" max="3" width="6" style="4" bestFit="1" customWidth="1"/>
    <col min="4" max="4" width="6.125" style="4" bestFit="1" customWidth="1"/>
    <col min="5" max="5" width="8.125" style="4" customWidth="1"/>
    <col min="6" max="6" width="2.125" style="4" customWidth="1"/>
    <col min="7" max="7" width="5.125" style="4" customWidth="1"/>
    <col min="8" max="8" width="29.125" style="4" customWidth="1"/>
    <col min="9" max="9" width="7.25" style="4" customWidth="1"/>
    <col min="10" max="10" width="5.875" style="4" customWidth="1"/>
    <col min="11" max="11" width="12.375" style="4" bestFit="1" customWidth="1"/>
    <col min="12" max="12" width="5.375" style="4" customWidth="1"/>
    <col min="13" max="13" width="23.5" style="4" customWidth="1"/>
    <col min="14" max="14" width="6.625" style="4" customWidth="1"/>
    <col min="15" max="15" width="5.5" style="4" customWidth="1"/>
    <col min="16" max="16" width="5.625" style="4" customWidth="1"/>
    <col min="17" max="16384" width="8.875" style="4"/>
  </cols>
  <sheetData>
    <row r="1" spans="1:11" ht="22.5" customHeight="1" x14ac:dyDescent="0.15">
      <c r="A1" s="39" t="s">
        <v>382</v>
      </c>
    </row>
    <row r="2" spans="1:11" ht="22.5" customHeight="1" x14ac:dyDescent="0.15">
      <c r="A2" s="39"/>
    </row>
    <row r="3" spans="1:11" ht="14.25" customHeight="1" x14ac:dyDescent="0.15">
      <c r="A3" s="5" t="s">
        <v>391</v>
      </c>
    </row>
    <row r="4" spans="1:11" ht="14.25" customHeight="1" x14ac:dyDescent="0.15">
      <c r="A4" s="5" t="s">
        <v>389</v>
      </c>
    </row>
    <row r="5" spans="1:11" ht="12" customHeight="1" x14ac:dyDescent="0.15">
      <c r="A5" s="5"/>
    </row>
    <row r="6" spans="1:11" ht="20.25" customHeight="1" thickBot="1" x14ac:dyDescent="0.2">
      <c r="A6" s="101" t="s">
        <v>203</v>
      </c>
      <c r="B6" s="102" t="s">
        <v>130</v>
      </c>
      <c r="C6" s="7" t="s">
        <v>386</v>
      </c>
      <c r="D6" s="38" t="s">
        <v>385</v>
      </c>
      <c r="E6" s="8" t="s">
        <v>387</v>
      </c>
      <c r="G6" s="106"/>
      <c r="H6" s="106"/>
      <c r="I6" s="55"/>
      <c r="J6" s="56"/>
      <c r="K6" s="55"/>
    </row>
    <row r="7" spans="1:11" ht="15.75" customHeight="1" x14ac:dyDescent="0.15">
      <c r="A7" s="19" t="s">
        <v>212</v>
      </c>
      <c r="B7" s="20" t="s">
        <v>25</v>
      </c>
      <c r="C7" s="21">
        <v>390</v>
      </c>
      <c r="D7" s="45"/>
      <c r="E7" s="40" t="str">
        <f t="shared" ref="E7:E11" si="0">IF(D7=1,+C7,"")</f>
        <v/>
      </c>
      <c r="G7" s="55"/>
      <c r="H7" s="57"/>
      <c r="I7" s="58"/>
      <c r="J7" s="62"/>
      <c r="K7" s="59"/>
    </row>
    <row r="8" spans="1:11" ht="15.75" customHeight="1" x14ac:dyDescent="0.15">
      <c r="A8" s="10" t="s">
        <v>213</v>
      </c>
      <c r="B8" s="11" t="s">
        <v>26</v>
      </c>
      <c r="C8" s="22">
        <v>360</v>
      </c>
      <c r="D8" s="46"/>
      <c r="E8" s="41" t="str">
        <f t="shared" si="0"/>
        <v/>
      </c>
      <c r="G8" s="55"/>
      <c r="H8" s="57"/>
      <c r="I8" s="58"/>
      <c r="J8" s="62"/>
      <c r="K8" s="59"/>
    </row>
    <row r="9" spans="1:11" ht="15.75" customHeight="1" x14ac:dyDescent="0.15">
      <c r="A9" s="19" t="s">
        <v>214</v>
      </c>
      <c r="B9" s="11" t="s">
        <v>27</v>
      </c>
      <c r="C9" s="22">
        <v>540</v>
      </c>
      <c r="D9" s="46"/>
      <c r="E9" s="41" t="str">
        <f t="shared" si="0"/>
        <v/>
      </c>
      <c r="G9" s="55"/>
      <c r="H9" s="57"/>
      <c r="I9" s="58"/>
      <c r="J9" s="62"/>
      <c r="K9" s="59"/>
    </row>
    <row r="10" spans="1:11" ht="15.75" customHeight="1" x14ac:dyDescent="0.15">
      <c r="A10" s="10" t="s">
        <v>215</v>
      </c>
      <c r="B10" s="11" t="s">
        <v>28</v>
      </c>
      <c r="C10" s="22">
        <v>360</v>
      </c>
      <c r="D10" s="46"/>
      <c r="E10" s="41" t="str">
        <f t="shared" si="0"/>
        <v/>
      </c>
      <c r="G10" s="55"/>
      <c r="H10" s="57"/>
      <c r="I10" s="58"/>
      <c r="J10" s="62"/>
      <c r="K10" s="59"/>
    </row>
    <row r="11" spans="1:11" ht="15.75" customHeight="1" x14ac:dyDescent="0.15">
      <c r="A11" s="19" t="s">
        <v>216</v>
      </c>
      <c r="B11" s="11" t="s">
        <v>29</v>
      </c>
      <c r="C11" s="22">
        <v>510</v>
      </c>
      <c r="D11" s="46"/>
      <c r="E11" s="41" t="str">
        <f t="shared" si="0"/>
        <v/>
      </c>
      <c r="G11" s="55"/>
      <c r="H11" s="57"/>
      <c r="I11" s="58"/>
      <c r="J11" s="62"/>
      <c r="K11" s="59"/>
    </row>
    <row r="12" spans="1:11" ht="20.25" customHeight="1" x14ac:dyDescent="0.15">
      <c r="A12" s="19" t="s">
        <v>217</v>
      </c>
      <c r="B12" s="11" t="s">
        <v>30</v>
      </c>
      <c r="C12" s="22">
        <v>360</v>
      </c>
      <c r="D12" s="46"/>
      <c r="E12" s="41" t="str">
        <f>IF(D12=1,+C12,"")</f>
        <v/>
      </c>
      <c r="G12" s="55"/>
      <c r="H12" s="57"/>
      <c r="I12" s="58"/>
      <c r="J12" s="62"/>
      <c r="K12" s="59"/>
    </row>
    <row r="13" spans="1:11" ht="15.75" customHeight="1" x14ac:dyDescent="0.15">
      <c r="A13" s="10" t="s">
        <v>435</v>
      </c>
      <c r="B13" s="11" t="s">
        <v>437</v>
      </c>
      <c r="C13" s="22">
        <v>450</v>
      </c>
      <c r="D13" s="46"/>
      <c r="E13" s="41" t="str">
        <f>IF(D13=1,+C13,"")</f>
        <v/>
      </c>
      <c r="G13" s="55"/>
      <c r="H13" s="57"/>
      <c r="I13" s="58"/>
      <c r="J13" s="62"/>
      <c r="K13" s="59"/>
    </row>
    <row r="14" spans="1:11" ht="15.75" customHeight="1" x14ac:dyDescent="0.15">
      <c r="A14" s="19" t="s">
        <v>436</v>
      </c>
      <c r="B14" s="11" t="s">
        <v>469</v>
      </c>
      <c r="C14" s="76">
        <v>650</v>
      </c>
      <c r="D14" s="77"/>
      <c r="E14" s="78" t="str">
        <f>IF(D14=1,+C14,"")</f>
        <v/>
      </c>
      <c r="G14" s="55"/>
      <c r="H14" s="57"/>
      <c r="I14" s="58"/>
      <c r="J14" s="62"/>
      <c r="K14" s="59"/>
    </row>
    <row r="15" spans="1:11" ht="15.75" customHeight="1" thickBot="1" x14ac:dyDescent="0.2">
      <c r="A15" s="19" t="s">
        <v>474</v>
      </c>
      <c r="B15" s="11" t="s">
        <v>475</v>
      </c>
      <c r="C15" s="23">
        <v>350</v>
      </c>
      <c r="D15" s="47"/>
      <c r="E15" s="42" t="str">
        <f>IF(D15=1,+C15,"")</f>
        <v/>
      </c>
      <c r="G15" s="55"/>
      <c r="H15" s="57"/>
      <c r="I15" s="58"/>
      <c r="J15" s="62"/>
      <c r="K15" s="59"/>
    </row>
    <row r="16" spans="1:11" ht="15.75" customHeight="1" x14ac:dyDescent="0.15">
      <c r="A16" s="119" t="s">
        <v>131</v>
      </c>
      <c r="B16" s="120"/>
      <c r="C16" s="14">
        <f>SUM(C7:C15)</f>
        <v>3970</v>
      </c>
      <c r="D16" s="14"/>
      <c r="E16" s="15">
        <f>SUM(E7:E15)</f>
        <v>0</v>
      </c>
      <c r="G16" s="60"/>
      <c r="H16" s="57"/>
      <c r="I16" s="58"/>
      <c r="J16" s="62"/>
      <c r="K16" s="59"/>
    </row>
    <row r="17" spans="1:11" ht="21" customHeight="1" x14ac:dyDescent="0.15">
      <c r="G17" s="147"/>
      <c r="H17" s="147"/>
      <c r="I17" s="61"/>
      <c r="J17" s="61"/>
      <c r="K17" s="61"/>
    </row>
    <row r="18" spans="1:11" ht="14.25" customHeight="1" x14ac:dyDescent="0.15"/>
    <row r="19" spans="1:11" ht="20.25" customHeight="1" thickBot="1" x14ac:dyDescent="0.2">
      <c r="A19" s="101" t="s">
        <v>203</v>
      </c>
      <c r="B19" s="102" t="s">
        <v>132</v>
      </c>
      <c r="C19" s="7" t="s">
        <v>386</v>
      </c>
      <c r="D19" s="38" t="s">
        <v>385</v>
      </c>
      <c r="E19" s="8" t="s">
        <v>387</v>
      </c>
      <c r="G19" s="43" t="s">
        <v>388</v>
      </c>
    </row>
    <row r="20" spans="1:11" ht="15.75" customHeight="1" x14ac:dyDescent="0.15">
      <c r="A20" s="10" t="s">
        <v>218</v>
      </c>
      <c r="B20" s="11" t="s">
        <v>344</v>
      </c>
      <c r="C20" s="22">
        <v>460</v>
      </c>
      <c r="D20" s="45"/>
      <c r="E20" s="41" t="str">
        <f t="shared" ref="E20:E31" si="1">IF(D20=1,+C20,"")</f>
        <v/>
      </c>
      <c r="G20" s="268"/>
      <c r="H20" s="269"/>
      <c r="I20" s="269"/>
      <c r="J20" s="269"/>
      <c r="K20" s="270"/>
    </row>
    <row r="21" spans="1:11" ht="15.75" customHeight="1" x14ac:dyDescent="0.15">
      <c r="A21" s="10" t="s">
        <v>219</v>
      </c>
      <c r="B21" s="11" t="s">
        <v>51</v>
      </c>
      <c r="C21" s="22">
        <v>570</v>
      </c>
      <c r="D21" s="46"/>
      <c r="E21" s="41" t="str">
        <f t="shared" si="1"/>
        <v/>
      </c>
      <c r="G21" s="271" t="s">
        <v>390</v>
      </c>
      <c r="H21" s="272"/>
      <c r="I21" s="272"/>
      <c r="J21" s="272"/>
      <c r="K21" s="273"/>
    </row>
    <row r="22" spans="1:11" ht="16.5" customHeight="1" x14ac:dyDescent="0.15">
      <c r="A22" s="10" t="s">
        <v>301</v>
      </c>
      <c r="B22" s="11" t="s">
        <v>345</v>
      </c>
      <c r="C22" s="22">
        <v>310</v>
      </c>
      <c r="D22" s="46"/>
      <c r="E22" s="41" t="str">
        <f t="shared" si="1"/>
        <v/>
      </c>
      <c r="G22" s="271"/>
      <c r="H22" s="272"/>
      <c r="I22" s="272"/>
      <c r="J22" s="272"/>
      <c r="K22" s="273"/>
    </row>
    <row r="23" spans="1:11" ht="15.75" customHeight="1" x14ac:dyDescent="0.15">
      <c r="A23" s="10" t="s">
        <v>302</v>
      </c>
      <c r="B23" s="11" t="s">
        <v>476</v>
      </c>
      <c r="C23" s="22">
        <v>810</v>
      </c>
      <c r="D23" s="46"/>
      <c r="E23" s="41" t="str">
        <f t="shared" si="1"/>
        <v/>
      </c>
      <c r="G23" s="271"/>
      <c r="H23" s="272"/>
      <c r="I23" s="272"/>
      <c r="J23" s="272"/>
      <c r="K23" s="273"/>
    </row>
    <row r="24" spans="1:11" ht="15.75" customHeight="1" x14ac:dyDescent="0.15">
      <c r="A24" s="10" t="s">
        <v>220</v>
      </c>
      <c r="B24" s="11" t="s">
        <v>346</v>
      </c>
      <c r="C24" s="25">
        <v>480</v>
      </c>
      <c r="D24" s="46"/>
      <c r="E24" s="41" t="str">
        <f t="shared" si="1"/>
        <v/>
      </c>
      <c r="G24" s="271"/>
      <c r="H24" s="272"/>
      <c r="I24" s="272"/>
      <c r="J24" s="272"/>
      <c r="K24" s="273"/>
    </row>
    <row r="25" spans="1:11" ht="15.75" customHeight="1" thickBot="1" x14ac:dyDescent="0.2">
      <c r="A25" s="10" t="s">
        <v>221</v>
      </c>
      <c r="B25" s="11" t="s">
        <v>373</v>
      </c>
      <c r="C25" s="22">
        <v>830</v>
      </c>
      <c r="D25" s="46"/>
      <c r="E25" s="41" t="str">
        <f t="shared" si="1"/>
        <v/>
      </c>
      <c r="G25" s="48"/>
      <c r="H25" s="49"/>
      <c r="I25" s="49"/>
      <c r="J25" s="49"/>
      <c r="K25" s="50"/>
    </row>
    <row r="26" spans="1:11" ht="15.75" customHeight="1" x14ac:dyDescent="0.15">
      <c r="A26" s="10" t="s">
        <v>222</v>
      </c>
      <c r="B26" s="11" t="s">
        <v>256</v>
      </c>
      <c r="C26" s="22">
        <v>840</v>
      </c>
      <c r="D26" s="46"/>
      <c r="E26" s="41" t="str">
        <f t="shared" si="1"/>
        <v/>
      </c>
    </row>
    <row r="27" spans="1:11" ht="15.75" customHeight="1" x14ac:dyDescent="0.15">
      <c r="A27" s="10" t="s">
        <v>21</v>
      </c>
      <c r="B27" s="11" t="s">
        <v>376</v>
      </c>
      <c r="C27" s="25">
        <v>360</v>
      </c>
      <c r="D27" s="46"/>
      <c r="E27" s="41" t="str">
        <f t="shared" si="1"/>
        <v/>
      </c>
    </row>
    <row r="28" spans="1:11" ht="15.75" customHeight="1" x14ac:dyDescent="0.15">
      <c r="A28" s="10" t="s">
        <v>303</v>
      </c>
      <c r="B28" s="26" t="s">
        <v>377</v>
      </c>
      <c r="C28" s="22">
        <v>560</v>
      </c>
      <c r="D28" s="46"/>
      <c r="E28" s="41" t="str">
        <f t="shared" si="1"/>
        <v/>
      </c>
    </row>
    <row r="29" spans="1:11" ht="15.75" customHeight="1" thickBot="1" x14ac:dyDescent="0.2">
      <c r="A29" s="10" t="s">
        <v>22</v>
      </c>
      <c r="B29" s="26" t="s">
        <v>378</v>
      </c>
      <c r="C29" s="22">
        <v>320</v>
      </c>
      <c r="D29" s="46"/>
      <c r="E29" s="41" t="str">
        <f t="shared" si="1"/>
        <v/>
      </c>
      <c r="G29" s="98"/>
    </row>
    <row r="30" spans="1:11" ht="15.75" customHeight="1" thickTop="1" x14ac:dyDescent="0.15">
      <c r="A30" s="10" t="s">
        <v>23</v>
      </c>
      <c r="B30" s="26" t="s">
        <v>379</v>
      </c>
      <c r="C30" s="22">
        <v>460</v>
      </c>
      <c r="D30" s="46"/>
      <c r="E30" s="41" t="str">
        <f t="shared" si="1"/>
        <v/>
      </c>
      <c r="G30" s="227" t="s">
        <v>510</v>
      </c>
      <c r="H30" s="228"/>
      <c r="I30" s="243" t="str">
        <f>+中和申込書!C9</f>
        <v xml:space="preserve"> </v>
      </c>
      <c r="J30" s="244"/>
      <c r="K30" s="245"/>
    </row>
    <row r="31" spans="1:11" ht="15.75" customHeight="1" x14ac:dyDescent="0.15">
      <c r="A31" s="36" t="s">
        <v>383</v>
      </c>
      <c r="B31" s="93" t="s">
        <v>384</v>
      </c>
      <c r="C31" s="80">
        <v>510</v>
      </c>
      <c r="D31" s="77"/>
      <c r="E31" s="78" t="str">
        <f t="shared" si="1"/>
        <v/>
      </c>
      <c r="G31" s="229" t="s">
        <v>511</v>
      </c>
      <c r="H31" s="230"/>
      <c r="I31" s="246" t="str">
        <f>+中和申込書!C10</f>
        <v xml:space="preserve"> </v>
      </c>
      <c r="J31" s="247"/>
      <c r="K31" s="248"/>
    </row>
    <row r="32" spans="1:11" ht="15.75" customHeight="1" x14ac:dyDescent="0.15">
      <c r="A32" s="10" t="s">
        <v>477</v>
      </c>
      <c r="B32" s="26" t="s">
        <v>374</v>
      </c>
      <c r="C32" s="22">
        <v>350</v>
      </c>
      <c r="D32" s="46"/>
      <c r="E32" s="41" t="str">
        <f t="shared" ref="E32:E35" si="2">IF(D32=1,+C32,"")</f>
        <v/>
      </c>
      <c r="G32" s="229" t="s">
        <v>512</v>
      </c>
      <c r="H32" s="230"/>
      <c r="I32" s="249" t="str">
        <f>+中和申込書!C11</f>
        <v xml:space="preserve"> </v>
      </c>
      <c r="J32" s="250"/>
      <c r="K32" s="251"/>
    </row>
    <row r="33" spans="1:11" ht="15.75" customHeight="1" x14ac:dyDescent="0.15">
      <c r="A33" s="10" t="s">
        <v>478</v>
      </c>
      <c r="B33" s="26" t="s">
        <v>375</v>
      </c>
      <c r="C33" s="22">
        <v>300</v>
      </c>
      <c r="D33" s="46"/>
      <c r="E33" s="41" t="str">
        <f t="shared" si="2"/>
        <v/>
      </c>
      <c r="G33" s="231" t="s">
        <v>513</v>
      </c>
      <c r="H33" s="232"/>
      <c r="I33" s="252">
        <f>+中和申込書!C12</f>
        <v>0</v>
      </c>
      <c r="J33" s="253" t="s">
        <v>483</v>
      </c>
      <c r="K33" s="254">
        <f>+中和申込書!C13</f>
        <v>0</v>
      </c>
    </row>
    <row r="34" spans="1:11" ht="15.75" customHeight="1" x14ac:dyDescent="0.15">
      <c r="A34" s="10" t="s">
        <v>479</v>
      </c>
      <c r="B34" s="26" t="s">
        <v>417</v>
      </c>
      <c r="C34" s="22">
        <v>250</v>
      </c>
      <c r="D34" s="46"/>
      <c r="E34" s="41" t="str">
        <f t="shared" si="2"/>
        <v/>
      </c>
      <c r="G34" s="233" t="s">
        <v>514</v>
      </c>
      <c r="H34" s="234"/>
      <c r="I34" s="218">
        <f>+中和申込書!C14</f>
        <v>0</v>
      </c>
      <c r="J34" s="219"/>
      <c r="K34" s="220"/>
    </row>
    <row r="35" spans="1:11" ht="15.75" customHeight="1" thickBot="1" x14ac:dyDescent="0.2">
      <c r="A35" s="27" t="s">
        <v>480</v>
      </c>
      <c r="B35" s="28" t="s">
        <v>418</v>
      </c>
      <c r="C35" s="29">
        <v>280</v>
      </c>
      <c r="D35" s="47"/>
      <c r="E35" s="42" t="str">
        <f t="shared" si="2"/>
        <v/>
      </c>
      <c r="G35" s="235" t="s">
        <v>515</v>
      </c>
      <c r="H35" s="236"/>
      <c r="I35" s="255">
        <f>+中和申込書!C15</f>
        <v>0</v>
      </c>
      <c r="J35" s="256"/>
      <c r="K35" s="257"/>
    </row>
    <row r="36" spans="1:11" ht="15.75" customHeight="1" thickBot="1" x14ac:dyDescent="0.2">
      <c r="A36" s="122" t="s">
        <v>209</v>
      </c>
      <c r="B36" s="123"/>
      <c r="C36" s="14">
        <f>SUM(C20:C35)</f>
        <v>7690</v>
      </c>
      <c r="D36" s="14"/>
      <c r="E36" s="15">
        <f>SUM(E20:E35)</f>
        <v>0</v>
      </c>
      <c r="G36" s="237" t="s">
        <v>473</v>
      </c>
      <c r="H36" s="238"/>
      <c r="I36" s="238"/>
      <c r="J36" s="238"/>
      <c r="K36" s="239"/>
    </row>
    <row r="37" spans="1:11" ht="21" customHeight="1" thickTop="1" x14ac:dyDescent="0.15">
      <c r="G37" s="60"/>
      <c r="H37" s="60"/>
      <c r="I37" s="60"/>
      <c r="J37" s="60"/>
      <c r="K37" s="60"/>
    </row>
    <row r="38" spans="1:11" ht="15" customHeight="1" thickBot="1" x14ac:dyDescent="0.2">
      <c r="A38" s="101" t="s">
        <v>341</v>
      </c>
      <c r="B38" s="102" t="s">
        <v>448</v>
      </c>
      <c r="C38" s="7" t="s">
        <v>386</v>
      </c>
      <c r="D38" s="38" t="s">
        <v>385</v>
      </c>
      <c r="E38" s="8" t="s">
        <v>387</v>
      </c>
    </row>
    <row r="39" spans="1:11" ht="18.75" customHeight="1" x14ac:dyDescent="0.15">
      <c r="A39" s="10" t="s">
        <v>446</v>
      </c>
      <c r="B39" s="11" t="s">
        <v>31</v>
      </c>
      <c r="C39" s="22">
        <v>340</v>
      </c>
      <c r="D39" s="45"/>
      <c r="E39" s="40" t="str">
        <f t="shared" ref="E39" si="3">IF(D39=1,+C39,"")</f>
        <v/>
      </c>
      <c r="G39" s="111" t="s">
        <v>315</v>
      </c>
      <c r="H39" s="112"/>
      <c r="I39" s="117" t="s">
        <v>316</v>
      </c>
      <c r="J39" s="118"/>
      <c r="K39" s="100" t="s">
        <v>168</v>
      </c>
    </row>
    <row r="40" spans="1:11" ht="19.5" customHeight="1" x14ac:dyDescent="0.15">
      <c r="A40" s="10" t="s">
        <v>343</v>
      </c>
      <c r="B40" s="11" t="s">
        <v>443</v>
      </c>
      <c r="C40" s="22">
        <v>450</v>
      </c>
      <c r="D40" s="46"/>
      <c r="E40" s="41" t="str">
        <f t="shared" ref="E40:E43" si="4">IF(D40=1,+C40,"")</f>
        <v/>
      </c>
      <c r="G40" s="143" t="s">
        <v>210</v>
      </c>
      <c r="H40" s="144"/>
      <c r="I40" s="115">
        <f>+C16</f>
        <v>3970</v>
      </c>
      <c r="J40" s="116"/>
      <c r="K40" s="44">
        <f>+E16</f>
        <v>0</v>
      </c>
    </row>
    <row r="41" spans="1:11" ht="21.75" customHeight="1" x14ac:dyDescent="0.15">
      <c r="A41" s="10" t="s">
        <v>441</v>
      </c>
      <c r="B41" s="11" t="s">
        <v>444</v>
      </c>
      <c r="C41" s="22">
        <v>530</v>
      </c>
      <c r="D41" s="46"/>
      <c r="E41" s="41" t="str">
        <f t="shared" si="4"/>
        <v/>
      </c>
      <c r="G41" s="143" t="s">
        <v>211</v>
      </c>
      <c r="H41" s="144"/>
      <c r="I41" s="115">
        <f>+C36</f>
        <v>7690</v>
      </c>
      <c r="J41" s="116"/>
      <c r="K41" s="44">
        <f>+E36</f>
        <v>0</v>
      </c>
    </row>
    <row r="42" spans="1:11" ht="21.75" customHeight="1" x14ac:dyDescent="0.15">
      <c r="A42" s="74" t="s">
        <v>442</v>
      </c>
      <c r="B42" s="92" t="s">
        <v>470</v>
      </c>
      <c r="C42" s="76">
        <v>300</v>
      </c>
      <c r="D42" s="77"/>
      <c r="E42" s="41" t="str">
        <f t="shared" si="4"/>
        <v/>
      </c>
      <c r="G42" s="143" t="s">
        <v>449</v>
      </c>
      <c r="H42" s="144"/>
      <c r="I42" s="150">
        <f>+C44</f>
        <v>1920</v>
      </c>
      <c r="J42" s="151"/>
      <c r="K42" s="53">
        <f>+E44</f>
        <v>0</v>
      </c>
    </row>
    <row r="43" spans="1:11" ht="18.75" customHeight="1" thickBot="1" x14ac:dyDescent="0.2">
      <c r="A43" s="13" t="s">
        <v>471</v>
      </c>
      <c r="B43" s="16" t="s">
        <v>472</v>
      </c>
      <c r="C43" s="23">
        <v>300</v>
      </c>
      <c r="D43" s="47"/>
      <c r="E43" s="91" t="str">
        <f t="shared" si="4"/>
        <v/>
      </c>
      <c r="G43" s="148" t="s">
        <v>372</v>
      </c>
      <c r="H43" s="149"/>
      <c r="I43" s="113">
        <f>SUM(I40:I42)</f>
        <v>13580</v>
      </c>
      <c r="J43" s="114"/>
      <c r="K43" s="44">
        <f>SUM(K40:K42)</f>
        <v>0</v>
      </c>
    </row>
    <row r="44" spans="1:11" ht="18.75" customHeight="1" thickBot="1" x14ac:dyDescent="0.2">
      <c r="A44" s="122" t="s">
        <v>24</v>
      </c>
      <c r="B44" s="123"/>
      <c r="C44" s="14">
        <f>SUM(C39:C43)</f>
        <v>1920</v>
      </c>
      <c r="D44" s="14"/>
      <c r="E44" s="15">
        <f>SUM(E39:E43)</f>
        <v>0</v>
      </c>
      <c r="G44" s="125" t="s">
        <v>371</v>
      </c>
      <c r="H44" s="126"/>
      <c r="I44" s="109">
        <f>+あいうえお!$I$51+かき!$I$54+くけ!$I$48+こさし!$I$43</f>
        <v>102010</v>
      </c>
      <c r="J44" s="127"/>
      <c r="K44" s="54">
        <f>SUM(あいうえお!$K$51,かき!$K$54,くけ!$K$48,こさし!$K$43)</f>
        <v>0</v>
      </c>
    </row>
    <row r="45" spans="1:11" ht="18.75" customHeight="1" x14ac:dyDescent="0.15"/>
    <row r="46" spans="1:11" ht="18.75" customHeight="1" x14ac:dyDescent="0.15">
      <c r="C46" s="43"/>
      <c r="D46" s="43"/>
    </row>
    <row r="47" spans="1:11" ht="19.5" customHeight="1" x14ac:dyDescent="0.15"/>
    <row r="48" spans="1:11" ht="29.2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</sheetData>
  <sheetProtection algorithmName="SHA-512" hashValue="yn+ksSNisUSqqqgCfG/cEQnVlekxV6JXzHhWCQzes6l3tJ8xH6LLQIYSiXMSK/nwT2W44gzHbJjc38lnqUMMTA==" saltValue="dfJapHgH//ySxpj3UdTYNA==" spinCount="100000" sheet="1" objects="1" scenarios="1"/>
  <mergeCells count="33">
    <mergeCell ref="I31:K31"/>
    <mergeCell ref="I32:K32"/>
    <mergeCell ref="I34:K34"/>
    <mergeCell ref="I35:K35"/>
    <mergeCell ref="G20:K20"/>
    <mergeCell ref="G21:K21"/>
    <mergeCell ref="G22:K22"/>
    <mergeCell ref="G23:K23"/>
    <mergeCell ref="G24:K24"/>
    <mergeCell ref="I44:J44"/>
    <mergeCell ref="A16:B16"/>
    <mergeCell ref="A36:B36"/>
    <mergeCell ref="A44:B44"/>
    <mergeCell ref="G17:H17"/>
    <mergeCell ref="G44:H44"/>
    <mergeCell ref="I43:J43"/>
    <mergeCell ref="G43:H43"/>
    <mergeCell ref="G41:H41"/>
    <mergeCell ref="I41:J41"/>
    <mergeCell ref="I42:J42"/>
    <mergeCell ref="G33:H33"/>
    <mergeCell ref="G31:H31"/>
    <mergeCell ref="G39:H39"/>
    <mergeCell ref="G30:H30"/>
    <mergeCell ref="I30:K30"/>
    <mergeCell ref="G42:H42"/>
    <mergeCell ref="G40:H40"/>
    <mergeCell ref="G32:H32"/>
    <mergeCell ref="G34:H34"/>
    <mergeCell ref="G35:H35"/>
    <mergeCell ref="G36:K36"/>
    <mergeCell ref="I39:J39"/>
    <mergeCell ref="I40:J40"/>
  </mergeCells>
  <phoneticPr fontId="1"/>
  <dataValidations count="5">
    <dataValidation type="list" allowBlank="1" showInputMessage="1" showErrorMessage="1" prompt="選択して下さい_x000a_" sqref="N29 N33" xr:uid="{00000000-0002-0000-0300-000000000000}">
      <formula1>"A4,A3,B5,B4,ﾊｶﾞｷ,その他"</formula1>
    </dataValidation>
    <dataValidation type="list" allowBlank="1" showInputMessage="1" showErrorMessage="1" prompt="選択して下さい" sqref="P30 P34" xr:uid="{00000000-0002-0000-0300-000001000000}">
      <formula1>"9時,10時,11時,12時,13時,14時,15時,16時,17時,18時"</formula1>
    </dataValidation>
    <dataValidation type="list" allowBlank="1" showInputMessage="1" showErrorMessage="1" prompt="選択して下さい" sqref="O30 O34" xr:uid="{00000000-0002-0000-0300-000002000000}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prompt="選択して下さい" sqref="N30 N34" xr:uid="{00000000-0002-0000-0300-000003000000}">
      <formula1>"1月,2月,3月,4月,5月,6月,7月,8月,9月,10月,11月,12月"</formula1>
    </dataValidation>
    <dataValidation type="whole" operator="lessThanOrEqual" allowBlank="1" showInputMessage="1" showErrorMessage="1" sqref="D39:D43 J7:J16 D7:D15 D20:D35" xr:uid="{00000000-0002-0000-0300-000004000000}">
      <formula1>1</formula1>
    </dataValidation>
  </dataValidations>
  <pageMargins left="0.35000000000000003" right="0.16" top="0.75000000000000011" bottom="0.59" header="0.28000000000000003" footer="0.35000000000000003"/>
  <pageSetup paperSize="9" scale="92" orientation="portrait" horizontalDpi="4294967292" verticalDpi="4294967292" r:id="rId1"/>
  <headerFooter>
    <oddFooter>&amp;R&amp;"ＭＳ Ｐゴシック,標準"&amp;8&amp;K000000 2021年9月29日改訂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選択して下さい" xr:uid="{00000000-0002-0000-0300-000005000000}">
          <x14:formula1>
            <xm:f>データ!$C$2:$C$8</xm:f>
          </x14:formula1>
          <xm:sqref>N36:P36</xm:sqref>
        </x14:dataValidation>
        <x14:dataValidation type="list" allowBlank="1" showInputMessage="1" showErrorMessage="1" prompt="選択して下さい" xr:uid="{00000000-0002-0000-0300-000006000000}">
          <x14:formula1>
            <xm:f>データ!$B$2:$B$16</xm:f>
          </x14:formula1>
          <xm:sqref>N24:P25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"/>
  <sheetViews>
    <sheetView workbookViewId="0"/>
  </sheetViews>
  <sheetFormatPr defaultColWidth="8.875" defaultRowHeight="13.5" x14ac:dyDescent="0.15"/>
  <cols>
    <col min="1" max="2" width="19.625" bestFit="1" customWidth="1"/>
    <col min="3" max="3" width="18" customWidth="1"/>
  </cols>
  <sheetData>
    <row r="1" spans="1:3" x14ac:dyDescent="0.15">
      <c r="A1" t="s">
        <v>71</v>
      </c>
      <c r="B1" t="s">
        <v>72</v>
      </c>
      <c r="C1" t="s">
        <v>46</v>
      </c>
    </row>
    <row r="2" spans="1:3" x14ac:dyDescent="0.15">
      <c r="A2" s="1"/>
      <c r="B2" s="3" t="s">
        <v>456</v>
      </c>
      <c r="C2" s="2" t="s">
        <v>47</v>
      </c>
    </row>
    <row r="3" spans="1:3" x14ac:dyDescent="0.15">
      <c r="A3" s="1"/>
      <c r="B3" s="3" t="s">
        <v>457</v>
      </c>
      <c r="C3" s="2" t="s">
        <v>49</v>
      </c>
    </row>
    <row r="4" spans="1:3" x14ac:dyDescent="0.15">
      <c r="A4" s="1"/>
      <c r="B4" s="3" t="s">
        <v>458</v>
      </c>
      <c r="C4" s="2" t="s">
        <v>48</v>
      </c>
    </row>
    <row r="5" spans="1:3" x14ac:dyDescent="0.15">
      <c r="A5" s="1"/>
      <c r="B5" s="3" t="s">
        <v>459</v>
      </c>
      <c r="C5" s="2" t="s">
        <v>260</v>
      </c>
    </row>
    <row r="6" spans="1:3" x14ac:dyDescent="0.15">
      <c r="A6" s="1"/>
      <c r="B6" s="3" t="s">
        <v>460</v>
      </c>
      <c r="C6" s="2" t="s">
        <v>259</v>
      </c>
    </row>
    <row r="7" spans="1:3" x14ac:dyDescent="0.15">
      <c r="A7" s="1"/>
      <c r="B7" s="3" t="s">
        <v>461</v>
      </c>
      <c r="C7" s="2" t="s">
        <v>440</v>
      </c>
    </row>
    <row r="8" spans="1:3" x14ac:dyDescent="0.15">
      <c r="A8" s="1"/>
      <c r="B8" s="3" t="s">
        <v>462</v>
      </c>
      <c r="C8" s="2"/>
    </row>
    <row r="9" spans="1:3" x14ac:dyDescent="0.15">
      <c r="A9" s="1"/>
      <c r="B9" s="3" t="s">
        <v>463</v>
      </c>
      <c r="C9" s="2"/>
    </row>
    <row r="10" spans="1:3" x14ac:dyDescent="0.15">
      <c r="A10" s="1"/>
      <c r="B10" s="3" t="s">
        <v>464</v>
      </c>
      <c r="C10" s="2"/>
    </row>
    <row r="11" spans="1:3" x14ac:dyDescent="0.15">
      <c r="A11" s="1"/>
      <c r="B11" s="3" t="s">
        <v>465</v>
      </c>
    </row>
    <row r="12" spans="1:3" x14ac:dyDescent="0.15">
      <c r="A12" s="1"/>
      <c r="B12" s="3" t="s">
        <v>466</v>
      </c>
    </row>
    <row r="13" spans="1:3" x14ac:dyDescent="0.15">
      <c r="A13" s="1"/>
      <c r="B13" s="3" t="s">
        <v>467</v>
      </c>
    </row>
    <row r="14" spans="1:3" x14ac:dyDescent="0.15">
      <c r="A14" s="1"/>
      <c r="B14" s="3"/>
    </row>
    <row r="15" spans="1:3" x14ac:dyDescent="0.15">
      <c r="A15" s="1"/>
      <c r="B15" s="3"/>
    </row>
    <row r="16" spans="1:3" x14ac:dyDescent="0.15">
      <c r="A16" s="1"/>
      <c r="B16" s="3"/>
    </row>
    <row r="17" spans="1:7" x14ac:dyDescent="0.15">
      <c r="A17" s="1"/>
      <c r="B17" s="3"/>
    </row>
    <row r="18" spans="1:7" x14ac:dyDescent="0.15">
      <c r="A18" s="1"/>
      <c r="B18" s="3"/>
    </row>
    <row r="19" spans="1:7" x14ac:dyDescent="0.15">
      <c r="A19" s="1"/>
      <c r="B19" s="3"/>
    </row>
    <row r="20" spans="1:7" x14ac:dyDescent="0.15">
      <c r="A20" s="1"/>
      <c r="B20" s="3"/>
    </row>
    <row r="21" spans="1:7" x14ac:dyDescent="0.15">
      <c r="A21" s="1"/>
      <c r="B21" s="3"/>
    </row>
    <row r="22" spans="1:7" x14ac:dyDescent="0.15">
      <c r="A22" s="1"/>
      <c r="B22" s="3"/>
    </row>
    <row r="23" spans="1:7" x14ac:dyDescent="0.15">
      <c r="A23" s="1"/>
      <c r="B23" s="3"/>
    </row>
    <row r="24" spans="1:7" x14ac:dyDescent="0.15">
      <c r="D24" t="s">
        <v>396</v>
      </c>
    </row>
    <row r="25" spans="1:7" x14ac:dyDescent="0.15">
      <c r="D25" t="s">
        <v>397</v>
      </c>
      <c r="E25" t="s">
        <v>398</v>
      </c>
      <c r="F25" t="s">
        <v>399</v>
      </c>
      <c r="G25" t="s">
        <v>400</v>
      </c>
    </row>
    <row r="26" spans="1:7" x14ac:dyDescent="0.15">
      <c r="D26" t="s">
        <v>433</v>
      </c>
      <c r="E26" t="s">
        <v>434</v>
      </c>
    </row>
    <row r="27" spans="1:7" x14ac:dyDescent="0.15">
      <c r="D27" t="s">
        <v>438</v>
      </c>
      <c r="E27" t="s">
        <v>439</v>
      </c>
    </row>
    <row r="28" spans="1:7" x14ac:dyDescent="0.15">
      <c r="D28" t="s">
        <v>445</v>
      </c>
      <c r="E28" t="s">
        <v>447</v>
      </c>
    </row>
    <row r="29" spans="1:7" x14ac:dyDescent="0.15">
      <c r="D29" t="s">
        <v>450</v>
      </c>
      <c r="E29" t="s">
        <v>451</v>
      </c>
    </row>
    <row r="30" spans="1:7" x14ac:dyDescent="0.15">
      <c r="D30" t="s">
        <v>452</v>
      </c>
      <c r="E30" t="s">
        <v>453</v>
      </c>
    </row>
    <row r="31" spans="1:7" x14ac:dyDescent="0.15">
      <c r="D31" t="s">
        <v>454</v>
      </c>
      <c r="E31" t="s">
        <v>455</v>
      </c>
    </row>
  </sheetData>
  <sheetProtection sheet="1" objects="1" scenarios="1"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中和申込書</vt:lpstr>
      <vt:lpstr>あいうえお</vt:lpstr>
      <vt:lpstr>かき</vt:lpstr>
      <vt:lpstr>くけ</vt:lpstr>
      <vt:lpstr>こさし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有限会社レジオン平賀</cp:lastModifiedBy>
  <cp:lastPrinted>2021-11-08T06:00:17Z</cp:lastPrinted>
  <dcterms:created xsi:type="dcterms:W3CDTF">2012-04-12T02:20:30Z</dcterms:created>
  <dcterms:modified xsi:type="dcterms:W3CDTF">2021-12-09T02:50:19Z</dcterms:modified>
</cp:coreProperties>
</file>